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/>
  </bookViews>
  <sheets>
    <sheet name="rekapitulace" sheetId="4" r:id="rId1"/>
    <sheet name="pohyby na účtu" sheetId="7" r:id="rId2"/>
    <sheet name="soupis dokladů" sheetId="10" r:id="rId3"/>
  </sheets>
  <definedNames>
    <definedName name="_xlnm._FilterDatabase" localSheetId="1" hidden="1">'pohyby na účtu'!$A$5:$G$210</definedName>
    <definedName name="_xlnm.Print_Area" localSheetId="1">'pohyby na účtu'!$A$5:$F$211</definedName>
  </definedNames>
  <calcPr calcId="125725"/>
</workbook>
</file>

<file path=xl/calcChain.xml><?xml version="1.0" encoding="utf-8"?>
<calcChain xmlns="http://schemas.openxmlformats.org/spreadsheetml/2006/main">
  <c r="D10" i="4"/>
  <c r="F210" i="7"/>
  <c r="E210"/>
  <c r="G210" s="1"/>
  <c r="F14" i="4" l="1"/>
  <c r="C11"/>
  <c r="F9"/>
  <c r="F8"/>
  <c r="E10"/>
  <c r="B10"/>
  <c r="E11" l="1"/>
  <c r="D11"/>
  <c r="C10"/>
  <c r="G9"/>
  <c r="F10"/>
  <c r="B11"/>
  <c r="F11" s="1"/>
  <c r="F15" s="1"/>
  <c r="F18" s="1"/>
  <c r="B13" l="1"/>
  <c r="B15" s="1"/>
  <c r="B18" s="1"/>
  <c r="G8"/>
  <c r="G11" s="1"/>
  <c r="G14"/>
  <c r="G15" l="1"/>
  <c r="C12"/>
  <c r="C13" s="1"/>
  <c r="C15" s="1"/>
  <c r="C18" l="1"/>
  <c r="D12"/>
  <c r="D13" l="1"/>
  <c r="D15" s="1"/>
  <c r="D18" l="1"/>
  <c r="E12"/>
  <c r="E13" s="1"/>
  <c r="E15" s="1"/>
  <c r="E18" s="1"/>
</calcChain>
</file>

<file path=xl/sharedStrings.xml><?xml version="1.0" encoding="utf-8"?>
<sst xmlns="http://schemas.openxmlformats.org/spreadsheetml/2006/main" count="832" uniqueCount="222">
  <si>
    <t>Vyhodnocení zakázek položkově</t>
  </si>
  <si>
    <t>Strana 1</t>
  </si>
  <si>
    <t>IČ: 26997363</t>
  </si>
  <si>
    <t>Datum</t>
  </si>
  <si>
    <t>Doklad</t>
  </si>
  <si>
    <t>Firma (Jméno)</t>
  </si>
  <si>
    <t>Kód</t>
  </si>
  <si>
    <t>Text</t>
  </si>
  <si>
    <t>Množství</t>
  </si>
  <si>
    <t>Jedn. cena</t>
  </si>
  <si>
    <t>Náklad/VNC</t>
  </si>
  <si>
    <t>Přijaté faktury</t>
  </si>
  <si>
    <t>Součet</t>
  </si>
  <si>
    <t>Ostatní závazky</t>
  </si>
  <si>
    <t>Marka Míková</t>
  </si>
  <si>
    <t>Náklady celkem</t>
  </si>
  <si>
    <t>počáteční stav účtu</t>
  </si>
  <si>
    <t>Platba</t>
  </si>
  <si>
    <t>Účet</t>
  </si>
  <si>
    <t>Protiúčet</t>
  </si>
  <si>
    <t>Příjem</t>
  </si>
  <si>
    <t>Výdaj</t>
  </si>
  <si>
    <t>RBD</t>
  </si>
  <si>
    <t>682200_Bp</t>
  </si>
  <si>
    <t>dar individuální - sbírkový účet</t>
  </si>
  <si>
    <t>644100_Bp</t>
  </si>
  <si>
    <t>321100_Bv</t>
  </si>
  <si>
    <t>325400_Bv</t>
  </si>
  <si>
    <t>644100_vBv</t>
  </si>
  <si>
    <t>Srážková daň</t>
  </si>
  <si>
    <t xml:space="preserve">Celková rekapitulace  vyúčtování </t>
  </si>
  <si>
    <t>vyúčtování v Kč</t>
  </si>
  <si>
    <t>I. průběžné</t>
  </si>
  <si>
    <t>II. průběžné</t>
  </si>
  <si>
    <t>III. průběžné</t>
  </si>
  <si>
    <t>IV. průběžné</t>
  </si>
  <si>
    <t>Celková rekapitulace vyúčtování</t>
  </si>
  <si>
    <t xml:space="preserve">kontrolní součet </t>
  </si>
  <si>
    <t xml:space="preserve">vlastní vklad nezahrnutý do HV v Kč </t>
  </si>
  <si>
    <t>hrubý výtěžek</t>
  </si>
  <si>
    <t xml:space="preserve">náklady </t>
  </si>
  <si>
    <t>náklady  v  %</t>
  </si>
  <si>
    <t>čistý výtěžek</t>
  </si>
  <si>
    <t>nevyužitý výtěžek z min.obd.</t>
  </si>
  <si>
    <t>čistý výtěžek celkem</t>
  </si>
  <si>
    <t>použití čistého výtěžku</t>
  </si>
  <si>
    <t>zbývá k dalšímu použití</t>
  </si>
  <si>
    <t>bankovní účet k datu vyúčtování</t>
  </si>
  <si>
    <t>rozdíl</t>
  </si>
  <si>
    <t>26.06.13-31.07.14</t>
  </si>
  <si>
    <t>doklad/poznámka</t>
  </si>
  <si>
    <t>325950_Bv</t>
  </si>
  <si>
    <t>325600_Bv</t>
  </si>
  <si>
    <t>325960_Bv</t>
  </si>
  <si>
    <t>325900_Bv</t>
  </si>
  <si>
    <t>pBv</t>
  </si>
  <si>
    <t>úpBp</t>
  </si>
  <si>
    <t>DMS LOUTKY - fórum dárců</t>
  </si>
  <si>
    <t>LOUTKY V NEMOCNICI spolek</t>
  </si>
  <si>
    <t>1.8.14-31.07.15</t>
  </si>
  <si>
    <t xml:space="preserve">sbírka čj. S-MHMP/218169/2013  </t>
  </si>
  <si>
    <t>Společnost  Loutky v nemocnici spolek</t>
  </si>
  <si>
    <t>Antonín Matějovský</t>
  </si>
  <si>
    <t>UNIQA pojišťovna, a.s.</t>
  </si>
  <si>
    <t>služby - pojištění podnikatelských rizik</t>
  </si>
  <si>
    <t>Mariana Chmelařová</t>
  </si>
  <si>
    <t>Marie Dufková</t>
  </si>
  <si>
    <t>Radana Matějčková</t>
  </si>
  <si>
    <t>Kateřina Tschornová</t>
  </si>
  <si>
    <t>01.06.2015</t>
  </si>
  <si>
    <t>11.6. foniatrie Ječná</t>
  </si>
  <si>
    <t>Celkový výsledek zakázky</t>
  </si>
  <si>
    <t>Výnosy celkem</t>
  </si>
  <si>
    <t>Zisk (% zisku z výnosů)</t>
  </si>
  <si>
    <t>POHYBY- SBÍRKOVÝ ÚČET 1. 8. 2015 - 31. 7. 2016</t>
  </si>
  <si>
    <t>Úhrada OZ č. 15U077, smlouva o uměleckém výkonu - 6/2015 Marie Dufková</t>
  </si>
  <si>
    <t>vrácení omylné platby</t>
  </si>
  <si>
    <t>Úrok 09/2015</t>
  </si>
  <si>
    <t>Úrok 10/2015</t>
  </si>
  <si>
    <t>Úhrada FP č. 1511014, služby - oprava loutky</t>
  </si>
  <si>
    <t>314100_Bv</t>
  </si>
  <si>
    <t>Úhrada PZ č. 151800004, zálohová faktura</t>
  </si>
  <si>
    <t>Úrok 11/2015</t>
  </si>
  <si>
    <t>Úhrada OZ č. 15U136, smlouva o uměleckém výkonu - 11/2015 Marie Dufková</t>
  </si>
  <si>
    <t>Úrok 12/2015</t>
  </si>
  <si>
    <t>Úhrada PZ č. 161800001, zálohová faktura účetnictví</t>
  </si>
  <si>
    <t>Úhrada FP č. 1611018, kufříkové divadlo 2. část</t>
  </si>
  <si>
    <t>Úrok 01/2016</t>
  </si>
  <si>
    <t>Úhrada OZ č. 16U005, smlouva o uměleckém výkonu - 1/2016 Kateřina Tschornová</t>
  </si>
  <si>
    <t>Úhrada OZ č. 16U024, smlouva o uměleckém výkonu - 1/2016 Mariana Chmelařová</t>
  </si>
  <si>
    <t>Úhrada OZ č. 16U012, smlouva o uměleckém výkonu - 1/2016 Radana Matějčková</t>
  </si>
  <si>
    <t>Neexistujici ucet-00 - vratka Matějčková</t>
  </si>
  <si>
    <t>Úhrada OZ č. 16U026, smlouva o uměleckém výkonu - 2/2016 Marka Míková</t>
  </si>
  <si>
    <t>Úhrada OZ č. 16U025, smlouva o uměleckém výkonu - 2/2016 Mariana Chmelařová</t>
  </si>
  <si>
    <t>Úrok 02/2016</t>
  </si>
  <si>
    <t>Úhrada FP č. 16SAP07, jízdenky Student Agency</t>
  </si>
  <si>
    <t>Úhrada FP č. 1611002, služby - pojištění podnikatelských rizik</t>
  </si>
  <si>
    <t>Úhrada FP č. 1611005, výroba loutek - loutka chlapečka</t>
  </si>
  <si>
    <t>Úrok 03/2016</t>
  </si>
  <si>
    <t>Úhrada OZ č. 16U041, smlouva o uměleckém výkonu - 3/2016 Mariana Chmelařová</t>
  </si>
  <si>
    <t>Úhrada OZ č. 16U029, smlouva o uměleckém výkonu - 3/2016 Radana Matějčková</t>
  </si>
  <si>
    <t>Úhrada FP č. 1611006, materiál - letáky DL</t>
  </si>
  <si>
    <t>Úrok 04/2016</t>
  </si>
  <si>
    <t>Úhrada FP č. 1611016, služby - oprava loutky</t>
  </si>
  <si>
    <t>Úhrada FP č. 1611007, fotodokumentace akce Švandovo divadlo</t>
  </si>
  <si>
    <t>Úhrada OZ č. 16U050, smlouva o uměleckém výkonu - 4/2016 Mariana Chmelařová</t>
  </si>
  <si>
    <t>Úhrada FP č. 16SAP03, jízdenky Student Agency</t>
  </si>
  <si>
    <t>Úhrada FP č. 1611015, služby - tisk samolepek</t>
  </si>
  <si>
    <t>Úhrada FP č. 16SAP08, jízdenky Student Agency</t>
  </si>
  <si>
    <t>Úrok 05/2016</t>
  </si>
  <si>
    <t>Úhrada OZ č. 16U074, smlouva o uměleckém výkonu - 5/2016 Mariana Chmelařová</t>
  </si>
  <si>
    <t>Úhrada OZ č. 16U069, smlouva o uměleckém výkonu - 5/2016 Radana Matějčková</t>
  </si>
  <si>
    <t>325450_Bv</t>
  </si>
  <si>
    <t>Úhrada OZ č. 16U045, smlouva o uměleckém výkonu</t>
  </si>
  <si>
    <t>Úhrada FP č. 1611013, tahací panák - návrh a realizace</t>
  </si>
  <si>
    <t>Úhrada FP č. 1611017, služby - oprava loutky</t>
  </si>
  <si>
    <t>Úhrada FP č. 16SAP09, jízdenky Student Agency</t>
  </si>
  <si>
    <t>Úhrada OZ č. 16U088, smlouva o uměleckém výkonu - 6/2016 Mariana Chmelařová</t>
  </si>
  <si>
    <t>Úrok 06/2016</t>
  </si>
  <si>
    <t>1.8.15-31.07.16</t>
  </si>
  <si>
    <t>vrácení omylné platby z 12.5.2015</t>
  </si>
  <si>
    <t>chybně zadané číslo účtu, platba vrácena 4.2.16</t>
  </si>
  <si>
    <t>platba Radana Matějčková, chybně zadané číslo účtu</t>
  </si>
  <si>
    <t>vrácení omylné platby z 3.2.2016</t>
  </si>
  <si>
    <r>
      <t xml:space="preserve">období </t>
    </r>
    <r>
      <rPr>
        <sz val="13"/>
        <rFont val="Verdana"/>
        <family val="2"/>
        <charset val="238"/>
      </rPr>
      <t>od 06.2013 na dobu neurčitou</t>
    </r>
  </si>
  <si>
    <t>14.6. FN Brno</t>
  </si>
  <si>
    <t>16U088</t>
  </si>
  <si>
    <t>01.06.2016</t>
  </si>
  <si>
    <t>17.5. FN Motol</t>
  </si>
  <si>
    <t>16U074</t>
  </si>
  <si>
    <t>01.05.2016</t>
  </si>
  <si>
    <t>9.5. FN Motol</t>
  </si>
  <si>
    <t>16U069</t>
  </si>
  <si>
    <t>26.4. FN Brno</t>
  </si>
  <si>
    <t>16U050</t>
  </si>
  <si>
    <t>01.04.2016</t>
  </si>
  <si>
    <t>19.4. FN Brno</t>
  </si>
  <si>
    <t>12.4. FN Brno</t>
  </si>
  <si>
    <t>smlouva o uměleckém výkonu</t>
  </si>
  <si>
    <t>Pavla Jonssonová</t>
  </si>
  <si>
    <t>16U045</t>
  </si>
  <si>
    <t>22.3. FN Brno</t>
  </si>
  <si>
    <t>16U041</t>
  </si>
  <si>
    <t>01.03.2016</t>
  </si>
  <si>
    <t>1.3. FN Motol</t>
  </si>
  <si>
    <t>16U029</t>
  </si>
  <si>
    <t>4.2. FN Motol</t>
  </si>
  <si>
    <t>16U026</t>
  </si>
  <si>
    <t>01.02.2016</t>
  </si>
  <si>
    <t>3.2. psychiatrie Bohnice</t>
  </si>
  <si>
    <t>23.2. FN Brno</t>
  </si>
  <si>
    <t>16U025</t>
  </si>
  <si>
    <t>9.2. FN Brno</t>
  </si>
  <si>
    <t>12.1. FN Brno</t>
  </si>
  <si>
    <t>16U024</t>
  </si>
  <si>
    <t>01.01.2016</t>
  </si>
  <si>
    <t>organizační práce</t>
  </si>
  <si>
    <t>16U012</t>
  </si>
  <si>
    <t>19.1. FN Motol</t>
  </si>
  <si>
    <t>16U005</t>
  </si>
  <si>
    <t>18.11. FN Bulovka</t>
  </si>
  <si>
    <t>15U136</t>
  </si>
  <si>
    <t>01.11.2015</t>
  </si>
  <si>
    <t>12.11. FN Karlovo nám.</t>
  </si>
  <si>
    <t>11.4. FN Vinohrady</t>
  </si>
  <si>
    <t>24.6. FN Vinohrady</t>
  </si>
  <si>
    <t>15U077</t>
  </si>
  <si>
    <t>18.6. FN Karlovo nám.</t>
  </si>
  <si>
    <t>3.6. FN Thomayerova</t>
  </si>
  <si>
    <t>služby - tisk samolepek</t>
  </si>
  <si>
    <t>24print s.r.o.</t>
  </si>
  <si>
    <t>1611015</t>
  </si>
  <si>
    <t>31.07.2016</t>
  </si>
  <si>
    <t>jízdenky Student Agency</t>
  </si>
  <si>
    <t>STUDENT AGENCY, k.s.</t>
  </si>
  <si>
    <t>16SAP09</t>
  </si>
  <si>
    <t>29.06.2016</t>
  </si>
  <si>
    <t>tahací panák - návrh a realizace</t>
  </si>
  <si>
    <t>Alexandra Švolíková</t>
  </si>
  <si>
    <t>1611013</t>
  </si>
  <si>
    <t>15.06.2016</t>
  </si>
  <si>
    <t>služby - oprava loutky</t>
  </si>
  <si>
    <t>Mgr. Zuzana Štancelová</t>
  </si>
  <si>
    <t>1611017</t>
  </si>
  <si>
    <t>07.06.2016</t>
  </si>
  <si>
    <t>16SAP08</t>
  </si>
  <si>
    <t>30.05.2016</t>
  </si>
  <si>
    <t>16SAP03</t>
  </si>
  <si>
    <t>09.05.2016</t>
  </si>
  <si>
    <t>fotodokumentace akce Švandovo divadlo</t>
  </si>
  <si>
    <t>1611007</t>
  </si>
  <si>
    <t>30.04.2016</t>
  </si>
  <si>
    <t>1611016</t>
  </si>
  <si>
    <t>25.04.2016</t>
  </si>
  <si>
    <t>služby - účetnictví 2015</t>
  </si>
  <si>
    <t>Ing. Lenka Andrlová s.r.o.</t>
  </si>
  <si>
    <t>1611004</t>
  </si>
  <si>
    <t>02.04.2016</t>
  </si>
  <si>
    <t>výroba loutek - loutka chlapečka</t>
  </si>
  <si>
    <t>Mgr. Miroslav Trejtnar</t>
  </si>
  <si>
    <t>1611005</t>
  </si>
  <si>
    <t>26.03.2016</t>
  </si>
  <si>
    <t>materiál - letáky DL</t>
  </si>
  <si>
    <t>Jaroslav Hor</t>
  </si>
  <si>
    <t>1611006</t>
  </si>
  <si>
    <t>22.03.2016</t>
  </si>
  <si>
    <t>1611002</t>
  </si>
  <si>
    <t>19.03.2016</t>
  </si>
  <si>
    <t>16SAP07</t>
  </si>
  <si>
    <t>kufříkové divadlo 1. část</t>
  </si>
  <si>
    <t>1611019</t>
  </si>
  <si>
    <t>kufříkové divadlo 2. část</t>
  </si>
  <si>
    <t>1611018</t>
  </si>
  <si>
    <t>20.01.2016</t>
  </si>
  <si>
    <t>1511014</t>
  </si>
  <si>
    <t>03.11.2015</t>
  </si>
  <si>
    <t>15SB001      Sbírka 2015/2016 (3. průběžný rok)</t>
  </si>
  <si>
    <t>Výnos</t>
  </si>
  <si>
    <t>Sleva</t>
  </si>
  <si>
    <t>Tisk vybraných záznamů</t>
  </si>
  <si>
    <t>Dne: 30.08.2016</t>
  </si>
  <si>
    <t>Rok: 2016</t>
  </si>
</sst>
</file>

<file path=xl/styles.xml><?xml version="1.0" encoding="utf-8"?>
<styleSheet xmlns="http://schemas.openxmlformats.org/spreadsheetml/2006/main">
  <numFmts count="1">
    <numFmt numFmtId="164" formatCode="#&quot; &quot;##0.00"/>
  </numFmts>
  <fonts count="35">
    <font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8"/>
      <color rgb="FFFFFFFF"/>
      <name val="Tahoma"/>
      <family val="2"/>
      <charset val="238"/>
    </font>
    <font>
      <b/>
      <sz val="16"/>
      <color rgb="FF0070C0"/>
      <name val="Verdana"/>
      <family val="2"/>
      <charset val="238"/>
    </font>
    <font>
      <sz val="18"/>
      <color rgb="FFFF0000"/>
      <name val="Verdana"/>
      <family val="2"/>
      <charset val="238"/>
    </font>
    <font>
      <sz val="12"/>
      <color rgb="FF000000"/>
      <name val="Verdana"/>
      <family val="2"/>
      <charset val="238"/>
    </font>
    <font>
      <sz val="18"/>
      <color rgb="FF00000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0"/>
      <name val="MS Sans Serif"/>
      <family val="2"/>
      <charset val="238"/>
    </font>
    <font>
      <sz val="9"/>
      <color rgb="FF000000"/>
      <name val="Verdana"/>
      <family val="2"/>
      <charset val="238"/>
    </font>
    <font>
      <sz val="9"/>
      <color theme="0" tint="-0.34998626667073579"/>
      <name val="Verdana"/>
      <family val="2"/>
      <charset val="238"/>
    </font>
    <font>
      <b/>
      <sz val="13"/>
      <name val="Verdana"/>
      <family val="2"/>
      <charset val="238"/>
    </font>
    <font>
      <sz val="13"/>
      <name val="Verdana"/>
      <family val="2"/>
      <charset val="238"/>
    </font>
    <font>
      <sz val="13"/>
      <color rgb="FF000000"/>
      <name val="Verdana"/>
      <family val="2"/>
      <charset val="238"/>
    </font>
    <font>
      <sz val="13"/>
      <color rgb="FFFF0000"/>
      <name val="Verdana"/>
      <family val="2"/>
      <charset val="238"/>
    </font>
    <font>
      <b/>
      <sz val="13"/>
      <color rgb="FFFF0000"/>
      <name val="Verdana"/>
      <family val="2"/>
      <charset val="238"/>
    </font>
    <font>
      <i/>
      <sz val="13"/>
      <name val="Verdana"/>
      <family val="2"/>
      <charset val="238"/>
    </font>
    <font>
      <b/>
      <sz val="13"/>
      <color indexed="18"/>
      <name val="Verdana"/>
      <family val="2"/>
      <charset val="238"/>
    </font>
    <font>
      <sz val="13"/>
      <color indexed="18"/>
      <name val="Verdana"/>
      <family val="2"/>
      <charset val="238"/>
    </font>
    <font>
      <sz val="13"/>
      <color indexed="8"/>
      <name val="Verdana"/>
      <family val="2"/>
      <charset val="238"/>
    </font>
    <font>
      <i/>
      <sz val="13"/>
      <color indexed="8"/>
      <name val="Verdana"/>
      <family val="2"/>
      <charset val="238"/>
    </font>
    <font>
      <b/>
      <sz val="13"/>
      <color indexed="8"/>
      <name val="Verdana"/>
      <family val="2"/>
      <charset val="238"/>
    </font>
    <font>
      <b/>
      <sz val="16"/>
      <name val="Verdana"/>
      <family val="2"/>
      <charset val="238"/>
    </font>
    <font>
      <sz val="16"/>
      <name val="Verdana"/>
      <family val="2"/>
      <charset val="238"/>
    </font>
    <font>
      <sz val="16"/>
      <color rgb="FF000000"/>
      <name val="Verdana"/>
      <family val="2"/>
      <charset val="238"/>
    </font>
    <font>
      <sz val="13"/>
      <color theme="0" tint="-0.34998626667073579"/>
      <name val="Verdana"/>
      <family val="2"/>
      <charset val="238"/>
    </font>
    <font>
      <b/>
      <sz val="13"/>
      <color theme="0" tint="-0.34998626667073579"/>
      <name val="Verdana"/>
      <family val="2"/>
      <charset val="238"/>
    </font>
    <font>
      <sz val="9"/>
      <color rgb="FF000000"/>
      <name val="Arial1"/>
      <charset val="238"/>
    </font>
    <font>
      <b/>
      <sz val="9"/>
      <color rgb="FF000000"/>
      <name val="Arial1"/>
      <charset val="238"/>
    </font>
    <font>
      <b/>
      <sz val="10"/>
      <color rgb="FF000000"/>
      <name val="Arial1"/>
      <charset val="238"/>
    </font>
    <font>
      <b/>
      <sz val="12"/>
      <color rgb="FF000000"/>
      <name val="Arial1"/>
      <charset val="238"/>
    </font>
    <font>
      <b/>
      <sz val="14"/>
      <color rgb="FF00008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9"/>
      <color rgb="FF000000"/>
      <name val="Arial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0" fontId="28" fillId="0" borderId="0"/>
    <xf numFmtId="0" fontId="33" fillId="0" borderId="0">
      <alignment horizontal="center"/>
    </xf>
    <xf numFmtId="0" fontId="33" fillId="0" borderId="0">
      <alignment horizontal="center" textRotation="90"/>
    </xf>
    <xf numFmtId="0" fontId="34" fillId="0" borderId="0"/>
    <xf numFmtId="0" fontId="34" fillId="0" borderId="0"/>
  </cellStyleXfs>
  <cellXfs count="133">
    <xf numFmtId="0" fontId="0" fillId="0" borderId="0" xfId="0"/>
    <xf numFmtId="4" fontId="6" fillId="3" borderId="6" xfId="1" applyNumberFormat="1" applyFont="1" applyFill="1" applyBorder="1" applyAlignment="1">
      <alignment horizontal="center" vertical="top" wrapText="1"/>
    </xf>
    <xf numFmtId="0" fontId="6" fillId="3" borderId="6" xfId="1" applyFont="1" applyFill="1" applyBorder="1" applyAlignment="1">
      <alignment horizontal="center" vertical="top" wrapText="1"/>
    </xf>
    <xf numFmtId="0" fontId="10" fillId="0" borderId="0" xfId="0" applyFont="1"/>
    <xf numFmtId="2" fontId="7" fillId="2" borderId="7" xfId="1" applyNumberFormat="1" applyFont="1" applyFill="1" applyBorder="1" applyAlignment="1">
      <alignment horizontal="center" vertical="center" wrapText="1"/>
    </xf>
    <xf numFmtId="2" fontId="7" fillId="2" borderId="8" xfId="1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2" fontId="7" fillId="2" borderId="9" xfId="1" applyNumberFormat="1" applyFont="1" applyFill="1" applyBorder="1" applyAlignment="1">
      <alignment horizontal="center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14" fontId="10" fillId="0" borderId="0" xfId="0" applyNumberFormat="1" applyFont="1"/>
    <xf numFmtId="4" fontId="10" fillId="0" borderId="0" xfId="0" applyNumberFormat="1" applyFont="1"/>
    <xf numFmtId="4" fontId="8" fillId="2" borderId="5" xfId="1" applyNumberFormat="1" applyFont="1" applyFill="1" applyBorder="1" applyAlignment="1">
      <alignment horizontal="right" vertical="center" wrapText="1"/>
    </xf>
    <xf numFmtId="0" fontId="10" fillId="0" borderId="10" xfId="0" applyFont="1" applyBorder="1"/>
    <xf numFmtId="0" fontId="11" fillId="0" borderId="0" xfId="0" applyFont="1"/>
    <xf numFmtId="4" fontId="11" fillId="0" borderId="0" xfId="0" applyNumberFormat="1" applyFont="1"/>
    <xf numFmtId="4" fontId="11" fillId="0" borderId="0" xfId="0" applyNumberFormat="1" applyFont="1" applyFill="1"/>
    <xf numFmtId="0" fontId="10" fillId="0" borderId="4" xfId="0" applyFont="1" applyBorder="1"/>
    <xf numFmtId="0" fontId="10" fillId="0" borderId="11" xfId="0" applyFont="1" applyBorder="1" applyAlignment="1"/>
    <xf numFmtId="0" fontId="10" fillId="0" borderId="4" xfId="0" applyFont="1" applyBorder="1" applyAlignment="1"/>
    <xf numFmtId="14" fontId="11" fillId="0" borderId="0" xfId="0" applyNumberFormat="1" applyFont="1"/>
    <xf numFmtId="0" fontId="12" fillId="0" borderId="0" xfId="2" applyFont="1" applyProtection="1">
      <protection locked="0"/>
    </xf>
    <xf numFmtId="40" fontId="13" fillId="0" borderId="0" xfId="2" applyNumberFormat="1" applyFont="1" applyAlignment="1" applyProtection="1">
      <alignment horizontal="right"/>
      <protection locked="0"/>
    </xf>
    <xf numFmtId="0" fontId="13" fillId="0" borderId="0" xfId="2" applyFont="1"/>
    <xf numFmtId="0" fontId="14" fillId="0" borderId="0" xfId="0" applyFont="1"/>
    <xf numFmtId="0" fontId="13" fillId="11" borderId="0" xfId="3" applyFont="1" applyFill="1" applyProtection="1">
      <protection locked="0"/>
    </xf>
    <xf numFmtId="40" fontId="13" fillId="0" borderId="0" xfId="3" applyNumberFormat="1" applyFont="1" applyAlignment="1" applyProtection="1">
      <alignment horizontal="right"/>
      <protection locked="0"/>
    </xf>
    <xf numFmtId="40" fontId="12" fillId="0" borderId="6" xfId="3" applyNumberFormat="1" applyFont="1" applyBorder="1" applyAlignment="1" applyProtection="1">
      <alignment horizontal="left"/>
      <protection locked="0"/>
    </xf>
    <xf numFmtId="0" fontId="15" fillId="0" borderId="0" xfId="2" applyFont="1" applyAlignment="1" applyProtection="1">
      <alignment horizontal="center"/>
      <protection locked="0"/>
    </xf>
    <xf numFmtId="0" fontId="16" fillId="0" borderId="0" xfId="2" applyFont="1" applyAlignment="1" applyProtection="1">
      <alignment horizontal="center"/>
      <protection locked="0"/>
    </xf>
    <xf numFmtId="40" fontId="13" fillId="0" borderId="6" xfId="3" applyNumberFormat="1" applyFont="1" applyBorder="1" applyAlignment="1" applyProtection="1">
      <alignment horizontal="center"/>
      <protection locked="0"/>
    </xf>
    <xf numFmtId="0" fontId="13" fillId="0" borderId="6" xfId="2" applyFont="1" applyBorder="1" applyProtection="1">
      <protection locked="0"/>
    </xf>
    <xf numFmtId="0" fontId="12" fillId="0" borderId="6" xfId="3" applyFont="1" applyBorder="1" applyAlignment="1">
      <alignment vertical="center" wrapText="1"/>
    </xf>
    <xf numFmtId="40" fontId="12" fillId="0" borderId="6" xfId="3" applyNumberFormat="1" applyFont="1" applyBorder="1" applyAlignment="1">
      <alignment horizontal="center" vertical="center" wrapText="1"/>
    </xf>
    <xf numFmtId="40" fontId="12" fillId="0" borderId="6" xfId="3" applyNumberFormat="1" applyFont="1" applyBorder="1" applyAlignment="1" applyProtection="1">
      <alignment horizontal="center" vertical="center" wrapText="1"/>
      <protection locked="0"/>
    </xf>
    <xf numFmtId="40" fontId="12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17" fillId="0" borderId="6" xfId="3" applyFont="1" applyBorder="1" applyProtection="1">
      <protection locked="0"/>
    </xf>
    <xf numFmtId="40" fontId="17" fillId="0" borderId="6" xfId="3" applyNumberFormat="1" applyFont="1" applyBorder="1" applyAlignment="1" applyProtection="1">
      <alignment horizontal="center"/>
      <protection locked="0"/>
    </xf>
    <xf numFmtId="40" fontId="17" fillId="0" borderId="6" xfId="2" applyNumberFormat="1" applyFont="1" applyBorder="1" applyAlignment="1" applyProtection="1">
      <alignment horizontal="right"/>
      <protection locked="0"/>
    </xf>
    <xf numFmtId="4" fontId="17" fillId="0" borderId="6" xfId="2" applyNumberFormat="1" applyFont="1" applyBorder="1" applyProtection="1">
      <protection locked="0"/>
    </xf>
    <xf numFmtId="40" fontId="13" fillId="0" borderId="6" xfId="3" applyNumberFormat="1" applyFont="1" applyBorder="1" applyAlignment="1" applyProtection="1">
      <alignment horizontal="right"/>
      <protection locked="0"/>
    </xf>
    <xf numFmtId="4" fontId="13" fillId="0" borderId="6" xfId="2" applyNumberFormat="1" applyFont="1" applyBorder="1" applyProtection="1">
      <protection locked="0"/>
    </xf>
    <xf numFmtId="0" fontId="12" fillId="0" borderId="6" xfId="3" applyFont="1" applyBorder="1" applyProtection="1">
      <protection locked="0"/>
    </xf>
    <xf numFmtId="40" fontId="13" fillId="5" borderId="6" xfId="3" applyNumberFormat="1" applyFont="1" applyFill="1" applyBorder="1" applyAlignment="1" applyProtection="1">
      <alignment horizontal="right"/>
      <protection locked="0"/>
    </xf>
    <xf numFmtId="4" fontId="18" fillId="5" borderId="6" xfId="2" applyNumberFormat="1" applyFont="1" applyFill="1" applyBorder="1"/>
    <xf numFmtId="4" fontId="18" fillId="5" borderId="6" xfId="2" applyNumberFormat="1" applyFont="1" applyFill="1" applyBorder="1" applyProtection="1">
      <protection locked="0"/>
    </xf>
    <xf numFmtId="4" fontId="19" fillId="0" borderId="6" xfId="2" applyNumberFormat="1" applyFont="1" applyBorder="1"/>
    <xf numFmtId="4" fontId="13" fillId="0" borderId="6" xfId="3" applyNumberFormat="1" applyFont="1" applyFill="1" applyBorder="1" applyAlignment="1" applyProtection="1">
      <alignment horizontal="right"/>
      <protection locked="0"/>
    </xf>
    <xf numFmtId="0" fontId="20" fillId="0" borderId="6" xfId="3" applyFont="1" applyBorder="1"/>
    <xf numFmtId="10" fontId="20" fillId="0" borderId="6" xfId="4" applyNumberFormat="1" applyFont="1" applyBorder="1" applyAlignment="1">
      <alignment horizontal="left"/>
    </xf>
    <xf numFmtId="4" fontId="20" fillId="0" borderId="6" xfId="3" applyNumberFormat="1" applyFont="1" applyFill="1" applyBorder="1" applyAlignment="1" applyProtection="1">
      <alignment horizontal="right"/>
      <protection locked="0"/>
    </xf>
    <xf numFmtId="0" fontId="12" fillId="0" borderId="6" xfId="3" applyFont="1" applyBorder="1"/>
    <xf numFmtId="40" fontId="18" fillId="6" borderId="6" xfId="3" applyNumberFormat="1" applyFont="1" applyFill="1" applyBorder="1" applyAlignment="1">
      <alignment horizontal="right"/>
    </xf>
    <xf numFmtId="40" fontId="12" fillId="6" borderId="6" xfId="3" applyNumberFormat="1" applyFont="1" applyFill="1" applyBorder="1" applyAlignment="1">
      <alignment horizontal="right"/>
    </xf>
    <xf numFmtId="4" fontId="18" fillId="6" borderId="6" xfId="3" applyNumberFormat="1" applyFont="1" applyFill="1" applyBorder="1" applyAlignment="1">
      <alignment horizontal="right"/>
    </xf>
    <xf numFmtId="4" fontId="18" fillId="6" borderId="6" xfId="3" applyNumberFormat="1" applyFont="1" applyFill="1" applyBorder="1" applyAlignment="1" applyProtection="1">
      <alignment horizontal="right"/>
      <protection locked="0"/>
    </xf>
    <xf numFmtId="0" fontId="13" fillId="0" borderId="6" xfId="3" applyFont="1" applyBorder="1"/>
    <xf numFmtId="40" fontId="13" fillId="0" borderId="6" xfId="3" applyNumberFormat="1" applyFont="1" applyBorder="1" applyAlignment="1">
      <alignment horizontal="right"/>
    </xf>
    <xf numFmtId="40" fontId="13" fillId="0" borderId="6" xfId="2" applyNumberFormat="1" applyFont="1" applyBorder="1" applyAlignment="1">
      <alignment horizontal="right"/>
    </xf>
    <xf numFmtId="4" fontId="13" fillId="0" borderId="6" xfId="3" applyNumberFormat="1" applyFont="1" applyBorder="1" applyAlignment="1">
      <alignment horizontal="right"/>
    </xf>
    <xf numFmtId="4" fontId="12" fillId="0" borderId="6" xfId="2" applyNumberFormat="1" applyFont="1" applyBorder="1" applyProtection="1">
      <protection locked="0"/>
    </xf>
    <xf numFmtId="0" fontId="13" fillId="0" borderId="6" xfId="2" applyFont="1" applyBorder="1"/>
    <xf numFmtId="40" fontId="18" fillId="7" borderId="6" xfId="3" applyNumberFormat="1" applyFont="1" applyFill="1" applyBorder="1" applyAlignment="1">
      <alignment horizontal="right"/>
    </xf>
    <xf numFmtId="40" fontId="12" fillId="7" borderId="6" xfId="3" applyNumberFormat="1" applyFont="1" applyFill="1" applyBorder="1" applyAlignment="1">
      <alignment horizontal="right"/>
    </xf>
    <xf numFmtId="4" fontId="12" fillId="7" borderId="6" xfId="3" applyNumberFormat="1" applyFont="1" applyFill="1" applyBorder="1" applyAlignment="1">
      <alignment horizontal="right"/>
    </xf>
    <xf numFmtId="4" fontId="13" fillId="7" borderId="6" xfId="2" applyNumberFormat="1" applyFont="1" applyFill="1" applyBorder="1" applyProtection="1">
      <protection locked="0"/>
    </xf>
    <xf numFmtId="40" fontId="18" fillId="8" borderId="6" xfId="3" applyNumberFormat="1" applyFont="1" applyFill="1" applyBorder="1" applyAlignment="1">
      <alignment horizontal="right"/>
    </xf>
    <xf numFmtId="4" fontId="19" fillId="8" borderId="6" xfId="2" applyNumberFormat="1" applyFont="1" applyFill="1" applyBorder="1"/>
    <xf numFmtId="4" fontId="19" fillId="8" borderId="6" xfId="2" applyNumberFormat="1" applyFont="1" applyFill="1" applyBorder="1" applyProtection="1">
      <protection locked="0"/>
    </xf>
    <xf numFmtId="40" fontId="12" fillId="0" borderId="6" xfId="3" applyNumberFormat="1" applyFont="1" applyBorder="1" applyAlignment="1" applyProtection="1">
      <alignment horizontal="right"/>
      <protection locked="0"/>
    </xf>
    <xf numFmtId="4" fontId="12" fillId="0" borderId="6" xfId="3" applyNumberFormat="1" applyFont="1" applyFill="1" applyBorder="1" applyAlignment="1" applyProtection="1">
      <alignment horizontal="right"/>
      <protection locked="0"/>
    </xf>
    <xf numFmtId="0" fontId="21" fillId="0" borderId="6" xfId="3" applyFont="1" applyFill="1" applyBorder="1" applyProtection="1">
      <protection locked="0"/>
    </xf>
    <xf numFmtId="40" fontId="13" fillId="0" borderId="6" xfId="3" applyNumberFormat="1" applyFont="1" applyFill="1" applyBorder="1" applyAlignment="1" applyProtection="1">
      <alignment horizontal="right"/>
      <protection locked="0"/>
    </xf>
    <xf numFmtId="40" fontId="19" fillId="9" borderId="6" xfId="3" applyNumberFormat="1" applyFont="1" applyFill="1" applyBorder="1" applyAlignment="1">
      <alignment horizontal="right"/>
    </xf>
    <xf numFmtId="0" fontId="20" fillId="0" borderId="6" xfId="2" applyFont="1" applyBorder="1" applyProtection="1">
      <protection locked="0"/>
    </xf>
    <xf numFmtId="40" fontId="12" fillId="0" borderId="6" xfId="3" applyNumberFormat="1" applyFont="1" applyFill="1" applyBorder="1" applyAlignment="1" applyProtection="1">
      <alignment horizontal="right"/>
      <protection locked="0"/>
    </xf>
    <xf numFmtId="40" fontId="12" fillId="10" borderId="6" xfId="3" applyNumberFormat="1" applyFont="1" applyFill="1" applyBorder="1" applyAlignment="1" applyProtection="1">
      <alignment horizontal="right"/>
      <protection locked="0"/>
    </xf>
    <xf numFmtId="4" fontId="12" fillId="10" borderId="6" xfId="3" applyNumberFormat="1" applyFont="1" applyFill="1" applyBorder="1" applyAlignment="1" applyProtection="1">
      <alignment horizontal="right"/>
      <protection locked="0"/>
    </xf>
    <xf numFmtId="40" fontId="22" fillId="0" borderId="6" xfId="2" applyNumberFormat="1" applyFont="1" applyFill="1" applyBorder="1" applyAlignment="1" applyProtection="1">
      <alignment horizontal="right"/>
      <protection locked="0"/>
    </xf>
    <xf numFmtId="0" fontId="17" fillId="0" borderId="0" xfId="3" applyFont="1" applyFill="1" applyBorder="1" applyProtection="1">
      <protection locked="0"/>
    </xf>
    <xf numFmtId="40" fontId="13" fillId="0" borderId="0" xfId="2" applyNumberFormat="1" applyFont="1" applyFill="1" applyAlignment="1" applyProtection="1">
      <alignment horizontal="right"/>
      <protection locked="0"/>
    </xf>
    <xf numFmtId="40" fontId="13" fillId="0" borderId="0" xfId="3" applyNumberFormat="1" applyFont="1" applyFill="1" applyBorder="1" applyAlignment="1" applyProtection="1">
      <alignment horizontal="right"/>
      <protection locked="0"/>
    </xf>
    <xf numFmtId="0" fontId="23" fillId="0" borderId="0" xfId="2" applyFont="1" applyProtection="1">
      <protection locked="0"/>
    </xf>
    <xf numFmtId="40" fontId="24" fillId="0" borderId="0" xfId="2" applyNumberFormat="1" applyFont="1" applyAlignment="1" applyProtection="1">
      <alignment horizontal="right"/>
      <protection locked="0"/>
    </xf>
    <xf numFmtId="0" fontId="24" fillId="0" borderId="0" xfId="2" applyFont="1"/>
    <xf numFmtId="0" fontId="25" fillId="0" borderId="0" xfId="0" applyFont="1"/>
    <xf numFmtId="40" fontId="26" fillId="0" borderId="6" xfId="3" applyNumberFormat="1" applyFont="1" applyBorder="1" applyAlignment="1" applyProtection="1">
      <alignment horizontal="right"/>
      <protection locked="0"/>
    </xf>
    <xf numFmtId="40" fontId="26" fillId="5" borderId="6" xfId="3" applyNumberFormat="1" applyFont="1" applyFill="1" applyBorder="1" applyAlignment="1" applyProtection="1">
      <alignment horizontal="right"/>
      <protection locked="0"/>
    </xf>
    <xf numFmtId="10" fontId="26" fillId="0" borderId="6" xfId="4" applyNumberFormat="1" applyFont="1" applyBorder="1" applyAlignment="1">
      <alignment horizontal="left"/>
    </xf>
    <xf numFmtId="40" fontId="27" fillId="6" borderId="6" xfId="3" applyNumberFormat="1" applyFont="1" applyFill="1" applyBorder="1" applyAlignment="1">
      <alignment horizontal="right"/>
    </xf>
    <xf numFmtId="40" fontId="26" fillId="0" borderId="6" xfId="3" applyNumberFormat="1" applyFont="1" applyBorder="1" applyAlignment="1">
      <alignment horizontal="right"/>
    </xf>
    <xf numFmtId="40" fontId="26" fillId="0" borderId="6" xfId="2" applyNumberFormat="1" applyFont="1" applyBorder="1" applyAlignment="1">
      <alignment horizontal="right"/>
    </xf>
    <xf numFmtId="40" fontId="27" fillId="7" borderId="6" xfId="3" applyNumberFormat="1" applyFont="1" applyFill="1" applyBorder="1" applyAlignment="1">
      <alignment horizontal="right"/>
    </xf>
    <xf numFmtId="40" fontId="27" fillId="8" borderId="6" xfId="3" applyNumberFormat="1" applyFont="1" applyFill="1" applyBorder="1" applyAlignment="1">
      <alignment horizontal="right"/>
    </xf>
    <xf numFmtId="40" fontId="27" fillId="0" borderId="6" xfId="3" applyNumberFormat="1" applyFont="1" applyBorder="1" applyAlignment="1" applyProtection="1">
      <alignment horizontal="right"/>
      <protection locked="0"/>
    </xf>
    <xf numFmtId="40" fontId="26" fillId="9" borderId="6" xfId="3" applyNumberFormat="1" applyFont="1" applyFill="1" applyBorder="1" applyAlignment="1">
      <alignment horizontal="right"/>
    </xf>
    <xf numFmtId="40" fontId="27" fillId="0" borderId="6" xfId="2" applyNumberFormat="1" applyFont="1" applyBorder="1" applyAlignment="1" applyProtection="1">
      <alignment horizontal="right"/>
      <protection locked="0"/>
    </xf>
    <xf numFmtId="40" fontId="27" fillId="0" borderId="6" xfId="3" applyNumberFormat="1" applyFont="1" applyFill="1" applyBorder="1" applyAlignment="1" applyProtection="1">
      <alignment horizontal="right"/>
      <protection locked="0"/>
    </xf>
    <xf numFmtId="0" fontId="12" fillId="4" borderId="1" xfId="3" applyFont="1" applyFill="1" applyBorder="1" applyAlignment="1" applyProtection="1">
      <alignment horizontal="center"/>
      <protection locked="0"/>
    </xf>
    <xf numFmtId="0" fontId="12" fillId="4" borderId="2" xfId="3" applyFont="1" applyFill="1" applyBorder="1" applyAlignment="1" applyProtection="1">
      <alignment horizontal="center"/>
      <protection locked="0"/>
    </xf>
    <xf numFmtId="0" fontId="12" fillId="4" borderId="3" xfId="3" applyFont="1" applyFill="1" applyBorder="1" applyAlignment="1" applyProtection="1">
      <alignment horizontal="center"/>
      <protection locked="0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right" vertical="top" wrapText="1"/>
    </xf>
    <xf numFmtId="0" fontId="5" fillId="2" borderId="2" xfId="1" applyFont="1" applyFill="1" applyBorder="1" applyAlignment="1">
      <alignment horizontal="right" vertical="top" wrapText="1"/>
    </xf>
    <xf numFmtId="0" fontId="5" fillId="2" borderId="3" xfId="1" applyFont="1" applyFill="1" applyBorder="1" applyAlignment="1">
      <alignment horizontal="right" vertical="top" wrapText="1"/>
    </xf>
    <xf numFmtId="0" fontId="28" fillId="0" borderId="0" xfId="5"/>
    <xf numFmtId="164" fontId="28" fillId="0" borderId="12" xfId="5" applyNumberFormat="1" applyFont="1" applyBorder="1" applyAlignment="1" applyProtection="1">
      <alignment horizontal="left" vertical="top"/>
    </xf>
    <xf numFmtId="164" fontId="28" fillId="0" borderId="13" xfId="5" applyNumberFormat="1" applyFont="1" applyBorder="1" applyAlignment="1" applyProtection="1">
      <alignment horizontal="left" vertical="top"/>
    </xf>
    <xf numFmtId="164" fontId="29" fillId="0" borderId="13" xfId="5" applyNumberFormat="1" applyFont="1" applyBorder="1" applyAlignment="1" applyProtection="1">
      <alignment horizontal="left" vertical="top"/>
    </xf>
    <xf numFmtId="2" fontId="29" fillId="0" borderId="0" xfId="5" applyNumberFormat="1" applyFont="1" applyFill="1" applyBorder="1" applyAlignment="1" applyProtection="1">
      <alignment horizontal="right" vertical="top"/>
    </xf>
    <xf numFmtId="164" fontId="29" fillId="0" borderId="0" xfId="5" applyNumberFormat="1" applyFont="1" applyBorder="1" applyAlignment="1" applyProtection="1">
      <alignment horizontal="left" vertical="top"/>
    </xf>
    <xf numFmtId="2" fontId="29" fillId="0" borderId="12" xfId="5" applyNumberFormat="1" applyFont="1" applyFill="1" applyBorder="1" applyAlignment="1" applyProtection="1">
      <alignment horizontal="right" vertical="top"/>
    </xf>
    <xf numFmtId="164" fontId="29" fillId="0" borderId="12" xfId="5" applyNumberFormat="1" applyFont="1" applyBorder="1" applyAlignment="1" applyProtection="1">
      <alignment horizontal="left" vertical="top"/>
    </xf>
    <xf numFmtId="164" fontId="29" fillId="0" borderId="12" xfId="5" applyNumberFormat="1" applyFont="1" applyFill="1" applyBorder="1" applyAlignment="1" applyProtection="1">
      <alignment horizontal="right" vertical="top"/>
    </xf>
    <xf numFmtId="2" fontId="28" fillId="0" borderId="13" xfId="5" applyNumberFormat="1" applyFont="1" applyFill="1" applyBorder="1" applyAlignment="1" applyProtection="1">
      <alignment horizontal="right" vertical="top"/>
    </xf>
    <xf numFmtId="1" fontId="28" fillId="0" borderId="13" xfId="5" applyNumberFormat="1" applyFont="1" applyBorder="1" applyAlignment="1" applyProtection="1">
      <alignment horizontal="right" vertical="top"/>
    </xf>
    <xf numFmtId="2" fontId="28" fillId="0" borderId="0" xfId="5" applyNumberFormat="1" applyFont="1" applyFill="1" applyBorder="1" applyAlignment="1" applyProtection="1">
      <alignment horizontal="right" vertical="top"/>
    </xf>
    <xf numFmtId="1" fontId="28" fillId="0" borderId="0" xfId="5" applyNumberFormat="1" applyFont="1" applyBorder="1" applyAlignment="1" applyProtection="1">
      <alignment horizontal="right" vertical="top"/>
    </xf>
    <xf numFmtId="164" fontId="28" fillId="0" borderId="0" xfId="5" applyNumberFormat="1" applyFont="1" applyBorder="1" applyAlignment="1" applyProtection="1">
      <alignment horizontal="left" vertical="top"/>
    </xf>
    <xf numFmtId="2" fontId="28" fillId="0" borderId="12" xfId="5" applyNumberFormat="1" applyFont="1" applyFill="1" applyBorder="1" applyAlignment="1" applyProtection="1">
      <alignment horizontal="right" vertical="top"/>
    </xf>
    <xf numFmtId="1" fontId="28" fillId="0" borderId="12" xfId="5" applyNumberFormat="1" applyFont="1" applyBorder="1" applyAlignment="1" applyProtection="1">
      <alignment horizontal="right" vertical="top"/>
    </xf>
    <xf numFmtId="164" fontId="30" fillId="0" borderId="13" xfId="5" applyNumberFormat="1" applyFont="1" applyBorder="1" applyAlignment="1" applyProtection="1">
      <alignment horizontal="left" vertical="top"/>
    </xf>
    <xf numFmtId="164" fontId="31" fillId="0" borderId="0" xfId="5" applyNumberFormat="1" applyFont="1" applyBorder="1" applyAlignment="1" applyProtection="1">
      <alignment horizontal="left" vertical="top"/>
    </xf>
    <xf numFmtId="164" fontId="29" fillId="0" borderId="13" xfId="5" applyNumberFormat="1" applyFont="1" applyFill="1" applyBorder="1" applyAlignment="1" applyProtection="1">
      <alignment horizontal="right" vertical="top"/>
    </xf>
    <xf numFmtId="164" fontId="29" fillId="0" borderId="13" xfId="5" applyNumberFormat="1" applyFont="1" applyBorder="1" applyAlignment="1" applyProtection="1">
      <alignment horizontal="right" vertical="top"/>
    </xf>
    <xf numFmtId="164" fontId="29" fillId="0" borderId="13" xfId="5" applyNumberFormat="1" applyFont="1" applyFill="1" applyBorder="1" applyAlignment="1" applyProtection="1">
      <alignment horizontal="center" vertical="top"/>
    </xf>
    <xf numFmtId="164" fontId="28" fillId="0" borderId="13" xfId="5" applyNumberFormat="1" applyFont="1" applyFill="1" applyBorder="1" applyAlignment="1" applyProtection="1">
      <alignment horizontal="right" vertical="top"/>
    </xf>
    <xf numFmtId="164" fontId="28" fillId="0" borderId="0" xfId="5" applyNumberFormat="1" applyFont="1" applyFill="1" applyBorder="1" applyAlignment="1" applyProtection="1">
      <alignment horizontal="right" vertical="top"/>
    </xf>
    <xf numFmtId="164" fontId="32" fillId="0" borderId="0" xfId="5" applyNumberFormat="1" applyFont="1" applyBorder="1" applyAlignment="1" applyProtection="1">
      <alignment horizontal="left" vertical="top"/>
    </xf>
  </cellXfs>
  <cellStyles count="10">
    <cellStyle name="Heading" xfId="6"/>
    <cellStyle name="Heading1" xfId="7"/>
    <cellStyle name="normální" xfId="0" builtinId="0"/>
    <cellStyle name="Normální 2" xfId="1"/>
    <cellStyle name="Normální 3" xfId="2"/>
    <cellStyle name="normální 4" xfId="5"/>
    <cellStyle name="normální_List1" xfId="3"/>
    <cellStyle name="Procenta 2" xfId="4"/>
    <cellStyle name="Result" xfId="8"/>
    <cellStyle name="Result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topLeftCell="A16" workbookViewId="0">
      <selection activeCell="A5" sqref="A5"/>
    </sheetView>
  </sheetViews>
  <sheetFormatPr defaultColWidth="9" defaultRowHeight="15.75"/>
  <cols>
    <col min="1" max="1" width="48.42578125" style="23" customWidth="1"/>
    <col min="2" max="2" width="27.140625" style="23" customWidth="1"/>
    <col min="3" max="3" width="21.28515625" style="23" customWidth="1"/>
    <col min="4" max="4" width="26.7109375" style="23" customWidth="1"/>
    <col min="5" max="5" width="2.5703125" style="23" hidden="1" customWidth="1"/>
    <col min="6" max="6" width="24.5703125" style="23" customWidth="1"/>
    <col min="7" max="7" width="36.28515625" style="23" customWidth="1"/>
    <col min="8" max="16384" width="9" style="23"/>
  </cols>
  <sheetData>
    <row r="1" spans="1:8" s="84" customFormat="1" ht="41.25" customHeight="1">
      <c r="A1" s="81" t="s">
        <v>61</v>
      </c>
      <c r="B1" s="82"/>
      <c r="C1" s="82"/>
      <c r="D1" s="82"/>
      <c r="E1" s="82"/>
      <c r="F1" s="82"/>
      <c r="G1" s="82"/>
      <c r="H1" s="83"/>
    </row>
    <row r="2" spans="1:8" ht="16.5" thickBot="1">
      <c r="A2" s="24" t="s">
        <v>60</v>
      </c>
      <c r="B2" s="25"/>
      <c r="C2" s="25"/>
      <c r="D2" s="25"/>
      <c r="E2" s="25"/>
      <c r="F2" s="25"/>
      <c r="G2" s="25"/>
      <c r="H2" s="22"/>
    </row>
    <row r="3" spans="1:8" ht="16.5" thickBot="1">
      <c r="A3" s="97" t="s">
        <v>30</v>
      </c>
      <c r="B3" s="98"/>
      <c r="C3" s="98"/>
      <c r="D3" s="98"/>
      <c r="E3" s="98"/>
      <c r="F3" s="98"/>
      <c r="G3" s="99"/>
      <c r="H3" s="22"/>
    </row>
    <row r="4" spans="1:8" ht="16.5" thickBot="1">
      <c r="A4" s="26" t="s">
        <v>124</v>
      </c>
      <c r="B4" s="27" t="s">
        <v>49</v>
      </c>
      <c r="C4" s="27" t="s">
        <v>59</v>
      </c>
      <c r="D4" s="28" t="s">
        <v>119</v>
      </c>
      <c r="E4" s="29"/>
      <c r="F4" s="29"/>
      <c r="G4" s="30"/>
      <c r="H4" s="22"/>
    </row>
    <row r="5" spans="1:8" ht="174" thickBot="1">
      <c r="A5" s="31" t="s">
        <v>31</v>
      </c>
      <c r="B5" s="32" t="s">
        <v>32</v>
      </c>
      <c r="C5" s="32" t="s">
        <v>33</v>
      </c>
      <c r="D5" s="32" t="s">
        <v>34</v>
      </c>
      <c r="E5" s="32" t="s">
        <v>35</v>
      </c>
      <c r="F5" s="33" t="s">
        <v>36</v>
      </c>
      <c r="G5" s="34" t="s">
        <v>37</v>
      </c>
      <c r="H5" s="22"/>
    </row>
    <row r="6" spans="1:8" ht="16.5" thickBot="1">
      <c r="A6" s="35" t="s">
        <v>38</v>
      </c>
      <c r="B6" s="36">
        <v>0</v>
      </c>
      <c r="C6" s="36"/>
      <c r="D6" s="36"/>
      <c r="E6" s="36"/>
      <c r="F6" s="37"/>
      <c r="G6" s="38"/>
      <c r="H6" s="22"/>
    </row>
    <row r="7" spans="1:8" ht="16.5" thickBot="1">
      <c r="A7" s="30"/>
      <c r="B7" s="85"/>
      <c r="C7" s="85"/>
      <c r="D7" s="39"/>
      <c r="E7" s="39"/>
      <c r="F7" s="39"/>
      <c r="G7" s="40"/>
      <c r="H7" s="22"/>
    </row>
    <row r="8" spans="1:8" ht="16.5" thickBot="1">
      <c r="A8" s="41" t="s">
        <v>39</v>
      </c>
      <c r="B8" s="86">
        <v>72293.66</v>
      </c>
      <c r="C8" s="86">
        <v>101783.18</v>
      </c>
      <c r="D8" s="42">
        <v>76881.539999999994</v>
      </c>
      <c r="E8" s="42"/>
      <c r="F8" s="43">
        <f>SUM(A8:E8)</f>
        <v>250958.38</v>
      </c>
      <c r="G8" s="44">
        <f>SUM(B8:E8)</f>
        <v>250958.38</v>
      </c>
      <c r="H8" s="22"/>
    </row>
    <row r="9" spans="1:8" ht="16.5" thickBot="1">
      <c r="A9" s="20" t="s">
        <v>40</v>
      </c>
      <c r="B9" s="85">
        <v>0</v>
      </c>
      <c r="C9" s="85">
        <v>0</v>
      </c>
      <c r="D9" s="39">
        <v>0</v>
      </c>
      <c r="E9" s="39">
        <v>0</v>
      </c>
      <c r="F9" s="45">
        <f>SUM(B9:E9)</f>
        <v>0</v>
      </c>
      <c r="G9" s="46">
        <f>(-B9-C9-D9-E9)</f>
        <v>0</v>
      </c>
      <c r="H9" s="22"/>
    </row>
    <row r="10" spans="1:8" ht="16.5" thickBot="1">
      <c r="A10" s="47" t="s">
        <v>41</v>
      </c>
      <c r="B10" s="87">
        <f>B9/B8</f>
        <v>0</v>
      </c>
      <c r="C10" s="87">
        <f>C9/C8</f>
        <v>0</v>
      </c>
      <c r="D10" s="48">
        <f>D9/D8</f>
        <v>0</v>
      </c>
      <c r="E10" s="48" t="e">
        <f t="shared" ref="E10" si="0">E9/E8</f>
        <v>#DIV/0!</v>
      </c>
      <c r="F10" s="48">
        <f>F9/F8</f>
        <v>0</v>
      </c>
      <c r="G10" s="49"/>
      <c r="H10" s="22"/>
    </row>
    <row r="11" spans="1:8" ht="16.5" thickBot="1">
      <c r="A11" s="50" t="s">
        <v>42</v>
      </c>
      <c r="B11" s="88">
        <f>B8-B9</f>
        <v>72293.66</v>
      </c>
      <c r="C11" s="88">
        <f>C8-C9</f>
        <v>101783.18</v>
      </c>
      <c r="D11" s="51">
        <f>D8-D9</f>
        <v>76881.539999999994</v>
      </c>
      <c r="E11" s="52">
        <f>E8-E9</f>
        <v>0</v>
      </c>
      <c r="F11" s="53">
        <f>SUM(B11:E11)</f>
        <v>250958.38</v>
      </c>
      <c r="G11" s="54">
        <f>SUM(G8:G9)</f>
        <v>250958.38</v>
      </c>
      <c r="H11" s="22"/>
    </row>
    <row r="12" spans="1:8" ht="16.5" thickBot="1">
      <c r="A12" s="55" t="s">
        <v>43</v>
      </c>
      <c r="B12" s="89">
        <v>0</v>
      </c>
      <c r="C12" s="90">
        <f>B15</f>
        <v>24593.660000000003</v>
      </c>
      <c r="D12" s="56">
        <f>C15</f>
        <v>11931.839999999997</v>
      </c>
      <c r="E12" s="57">
        <f>D15</f>
        <v>11720.37999999999</v>
      </c>
      <c r="F12" s="58"/>
      <c r="G12" s="59"/>
      <c r="H12" s="22"/>
    </row>
    <row r="13" spans="1:8" ht="16.5" thickBot="1">
      <c r="A13" s="60" t="s">
        <v>44</v>
      </c>
      <c r="B13" s="91">
        <f>SUM(B11+B12)</f>
        <v>72293.66</v>
      </c>
      <c r="C13" s="91">
        <f>SUM(C11:C12)</f>
        <v>126376.84</v>
      </c>
      <c r="D13" s="61">
        <f>SUM(D11:D12)</f>
        <v>88813.37999999999</v>
      </c>
      <c r="E13" s="62">
        <f>SUM(E11:E12)</f>
        <v>11720.37999999999</v>
      </c>
      <c r="F13" s="63"/>
      <c r="G13" s="64"/>
      <c r="H13" s="22"/>
    </row>
    <row r="14" spans="1:8" ht="16.5" thickBot="1">
      <c r="A14" s="55" t="s">
        <v>45</v>
      </c>
      <c r="B14" s="85">
        <v>47700</v>
      </c>
      <c r="C14" s="85">
        <v>114445</v>
      </c>
      <c r="D14" s="39">
        <v>77093</v>
      </c>
      <c r="E14" s="39"/>
      <c r="F14" s="45">
        <f>SUM(B14+C14+D14+E14)</f>
        <v>239238</v>
      </c>
      <c r="G14" s="40">
        <f>(-F14)</f>
        <v>-239238</v>
      </c>
      <c r="H14" s="22"/>
    </row>
    <row r="15" spans="1:8" ht="16.5" thickBot="1">
      <c r="A15" s="50" t="s">
        <v>46</v>
      </c>
      <c r="B15" s="92">
        <f>(B13-B14)</f>
        <v>24593.660000000003</v>
      </c>
      <c r="C15" s="92">
        <f>(C13-C14)</f>
        <v>11931.839999999997</v>
      </c>
      <c r="D15" s="65">
        <f>(D13-D14)</f>
        <v>11720.37999999999</v>
      </c>
      <c r="E15" s="65">
        <f>E13-E14</f>
        <v>11720.37999999999</v>
      </c>
      <c r="F15" s="66">
        <f>F11-F14</f>
        <v>11720.380000000005</v>
      </c>
      <c r="G15" s="67">
        <f>SUM(G11:G14)</f>
        <v>11720.380000000005</v>
      </c>
      <c r="H15" s="22"/>
    </row>
    <row r="16" spans="1:8" ht="16.5" thickBot="1">
      <c r="A16" s="60"/>
      <c r="B16" s="93"/>
      <c r="C16" s="93"/>
      <c r="D16" s="68"/>
      <c r="E16" s="68"/>
      <c r="F16" s="69"/>
      <c r="G16" s="40"/>
      <c r="H16" s="22"/>
    </row>
    <row r="17" spans="1:8" ht="16.5" thickBot="1">
      <c r="A17" s="70" t="s">
        <v>47</v>
      </c>
      <c r="B17" s="85">
        <v>24593.66</v>
      </c>
      <c r="C17" s="85">
        <v>11272.84</v>
      </c>
      <c r="D17" s="71">
        <v>11720.38</v>
      </c>
      <c r="E17" s="71"/>
      <c r="F17" s="46">
        <v>11720.38</v>
      </c>
      <c r="G17" s="30"/>
      <c r="H17" s="22"/>
    </row>
    <row r="18" spans="1:8" ht="16.5" thickBot="1">
      <c r="A18" s="47" t="s">
        <v>48</v>
      </c>
      <c r="B18" s="94">
        <f>(B17-B6)-B15</f>
        <v>0</v>
      </c>
      <c r="C18" s="94">
        <f>(C17-C6)-C15</f>
        <v>-658.99999999999636</v>
      </c>
      <c r="D18" s="72">
        <f>(D17-D6)-D15</f>
        <v>0</v>
      </c>
      <c r="E18" s="72">
        <f>(E17+E6)-E15</f>
        <v>-11720.37999999999</v>
      </c>
      <c r="F18" s="72">
        <f>(F17-F6)-F15</f>
        <v>0</v>
      </c>
      <c r="G18" s="72"/>
      <c r="H18" s="22"/>
    </row>
    <row r="19" spans="1:8" ht="16.5" thickBot="1">
      <c r="A19" s="73"/>
      <c r="B19" s="93"/>
      <c r="C19" s="93"/>
      <c r="D19" s="74"/>
      <c r="E19" s="74"/>
      <c r="F19" s="69"/>
      <c r="G19" s="40"/>
      <c r="H19" s="22"/>
    </row>
    <row r="20" spans="1:8" ht="16.5" thickBot="1">
      <c r="A20" s="30"/>
      <c r="B20" s="93"/>
      <c r="C20" s="93"/>
      <c r="D20" s="68"/>
      <c r="E20" s="68"/>
      <c r="F20" s="69"/>
      <c r="G20" s="40"/>
      <c r="H20" s="22"/>
    </row>
    <row r="21" spans="1:8" ht="16.5" thickBot="1">
      <c r="A21" s="30"/>
      <c r="B21" s="93"/>
      <c r="C21" s="95"/>
      <c r="D21" s="75"/>
      <c r="E21" s="75"/>
      <c r="F21" s="76"/>
      <c r="G21" s="40"/>
      <c r="H21" s="22"/>
    </row>
    <row r="22" spans="1:8" ht="16.5" thickBot="1">
      <c r="A22" s="30"/>
      <c r="B22" s="93"/>
      <c r="C22" s="96"/>
      <c r="D22" s="68"/>
      <c r="E22" s="68"/>
      <c r="F22" s="69"/>
      <c r="G22" s="40"/>
      <c r="H22" s="22"/>
    </row>
    <row r="23" spans="1:8" ht="16.5" thickBot="1">
      <c r="A23" s="30"/>
      <c r="B23" s="93"/>
      <c r="C23" s="93"/>
      <c r="D23" s="77"/>
      <c r="E23" s="77"/>
      <c r="F23" s="75"/>
      <c r="G23" s="40"/>
      <c r="H23" s="22"/>
    </row>
    <row r="24" spans="1:8">
      <c r="A24" s="78"/>
      <c r="B24" s="79"/>
      <c r="C24" s="79"/>
      <c r="D24" s="80"/>
      <c r="E24" s="80"/>
      <c r="F24" s="80"/>
      <c r="G24" s="21"/>
      <c r="H24" s="22"/>
    </row>
  </sheetData>
  <mergeCells count="1">
    <mergeCell ref="A3:G3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232"/>
  <sheetViews>
    <sheetView workbookViewId="0">
      <selection activeCell="B140" sqref="B140"/>
    </sheetView>
  </sheetViews>
  <sheetFormatPr defaultColWidth="9.140625" defaultRowHeight="11.25"/>
  <cols>
    <col min="1" max="1" width="12.85546875" style="3" customWidth="1"/>
    <col min="2" max="2" width="11.140625" style="3" customWidth="1"/>
    <col min="3" max="3" width="14.140625" style="3" customWidth="1"/>
    <col min="4" max="4" width="78.140625" style="3" customWidth="1"/>
    <col min="5" max="5" width="12.5703125" style="3" customWidth="1"/>
    <col min="6" max="6" width="12.42578125" style="3" customWidth="1"/>
    <col min="7" max="7" width="68.5703125" style="3" customWidth="1"/>
    <col min="8" max="16384" width="9.140625" style="3"/>
  </cols>
  <sheetData>
    <row r="1" spans="1:7" ht="20.25" thickBot="1">
      <c r="A1" s="100" t="s">
        <v>58</v>
      </c>
      <c r="B1" s="101"/>
      <c r="C1" s="101"/>
      <c r="D1" s="101"/>
      <c r="E1" s="101"/>
      <c r="F1" s="101"/>
      <c r="G1" s="102"/>
    </row>
    <row r="2" spans="1:7" ht="23.25" thickBot="1">
      <c r="A2" s="103" t="s">
        <v>74</v>
      </c>
      <c r="B2" s="104"/>
      <c r="C2" s="104"/>
      <c r="D2" s="104"/>
      <c r="E2" s="104"/>
      <c r="F2" s="104"/>
      <c r="G2" s="105"/>
    </row>
    <row r="3" spans="1:7" ht="23.25" thickBot="1">
      <c r="A3" s="106" t="s">
        <v>16</v>
      </c>
      <c r="B3" s="107"/>
      <c r="C3" s="107"/>
      <c r="D3" s="107"/>
      <c r="E3" s="107"/>
      <c r="F3" s="108"/>
      <c r="G3" s="2">
        <v>11272.84</v>
      </c>
    </row>
    <row r="4" spans="1:7" ht="12" thickBot="1">
      <c r="A4" s="4" t="s">
        <v>17</v>
      </c>
      <c r="B4" s="5" t="s">
        <v>18</v>
      </c>
      <c r="C4" s="6" t="s">
        <v>19</v>
      </c>
      <c r="D4" s="5" t="s">
        <v>7</v>
      </c>
      <c r="E4" s="5" t="s">
        <v>20</v>
      </c>
      <c r="F4" s="7" t="s">
        <v>21</v>
      </c>
      <c r="G4" s="8" t="s">
        <v>50</v>
      </c>
    </row>
    <row r="5" spans="1:7" ht="26.1" customHeight="1">
      <c r="E5" s="10"/>
      <c r="F5" s="10"/>
    </row>
    <row r="6" spans="1:7" ht="26.1" hidden="1" customHeight="1">
      <c r="A6" s="9">
        <v>42219</v>
      </c>
      <c r="B6" s="3" t="s">
        <v>22</v>
      </c>
      <c r="C6" s="3" t="s">
        <v>23</v>
      </c>
      <c r="D6" s="3" t="s">
        <v>57</v>
      </c>
      <c r="E6" s="10">
        <v>1596</v>
      </c>
      <c r="F6" s="10"/>
    </row>
    <row r="7" spans="1:7" ht="26.1" hidden="1" customHeight="1">
      <c r="A7" s="9">
        <v>42220</v>
      </c>
      <c r="B7" s="3" t="s">
        <v>22</v>
      </c>
      <c r="C7" s="3" t="s">
        <v>23</v>
      </c>
      <c r="D7" s="3" t="s">
        <v>24</v>
      </c>
      <c r="E7" s="10">
        <v>2100</v>
      </c>
      <c r="F7" s="10"/>
    </row>
    <row r="8" spans="1:7" ht="26.1" hidden="1" customHeight="1">
      <c r="A8" s="9">
        <v>42230</v>
      </c>
      <c r="B8" s="3" t="s">
        <v>22</v>
      </c>
      <c r="C8" s="3" t="s">
        <v>23</v>
      </c>
      <c r="D8" s="3" t="s">
        <v>24</v>
      </c>
      <c r="E8" s="10">
        <v>100</v>
      </c>
      <c r="F8" s="10"/>
    </row>
    <row r="9" spans="1:7" ht="26.1" customHeight="1">
      <c r="A9" s="9">
        <v>42233</v>
      </c>
      <c r="B9" s="3" t="s">
        <v>22</v>
      </c>
      <c r="C9" s="3" t="s">
        <v>52</v>
      </c>
      <c r="D9" s="3" t="s">
        <v>75</v>
      </c>
      <c r="E9" s="10"/>
      <c r="F9" s="10">
        <v>6000</v>
      </c>
    </row>
    <row r="10" spans="1:7" ht="26.1" hidden="1" customHeight="1">
      <c r="A10" s="9">
        <v>42233</v>
      </c>
      <c r="B10" s="3" t="s">
        <v>22</v>
      </c>
      <c r="C10" s="3" t="s">
        <v>23</v>
      </c>
      <c r="D10" s="3" t="s">
        <v>24</v>
      </c>
      <c r="E10" s="10">
        <v>200</v>
      </c>
      <c r="F10" s="10"/>
    </row>
    <row r="11" spans="1:7" ht="26.1" hidden="1" customHeight="1">
      <c r="A11" s="9">
        <v>42234</v>
      </c>
      <c r="B11" s="3" t="s">
        <v>22</v>
      </c>
      <c r="C11" s="3" t="s">
        <v>23</v>
      </c>
      <c r="D11" s="3" t="s">
        <v>24</v>
      </c>
      <c r="E11" s="10">
        <v>100</v>
      </c>
      <c r="F11" s="10"/>
    </row>
    <row r="12" spans="1:7" ht="26.1" hidden="1" customHeight="1">
      <c r="A12" s="9">
        <v>42234</v>
      </c>
      <c r="B12" s="3" t="s">
        <v>22</v>
      </c>
      <c r="C12" s="3" t="s">
        <v>23</v>
      </c>
      <c r="D12" s="3" t="s">
        <v>24</v>
      </c>
      <c r="E12" s="10">
        <v>200</v>
      </c>
      <c r="F12" s="10"/>
    </row>
    <row r="13" spans="1:7" ht="26.1" hidden="1" customHeight="1">
      <c r="A13" s="9">
        <v>42236</v>
      </c>
      <c r="B13" s="3" t="s">
        <v>22</v>
      </c>
      <c r="C13" s="3" t="s">
        <v>23</v>
      </c>
      <c r="D13" s="3" t="s">
        <v>24</v>
      </c>
      <c r="E13" s="10">
        <v>50</v>
      </c>
      <c r="F13" s="10"/>
    </row>
    <row r="14" spans="1:7" ht="26.1" hidden="1" customHeight="1">
      <c r="A14" s="9">
        <v>42241</v>
      </c>
      <c r="B14" s="3" t="s">
        <v>22</v>
      </c>
      <c r="C14" s="3" t="s">
        <v>23</v>
      </c>
      <c r="D14" s="3" t="s">
        <v>24</v>
      </c>
      <c r="E14" s="10">
        <v>300</v>
      </c>
      <c r="F14" s="10"/>
    </row>
    <row r="15" spans="1:7" ht="26.1" hidden="1" customHeight="1">
      <c r="A15" s="9">
        <v>42241</v>
      </c>
      <c r="B15" s="3" t="s">
        <v>22</v>
      </c>
      <c r="C15" s="3" t="s">
        <v>23</v>
      </c>
      <c r="D15" s="3" t="s">
        <v>24</v>
      </c>
      <c r="E15" s="10">
        <v>1500</v>
      </c>
      <c r="F15" s="10"/>
    </row>
    <row r="16" spans="1:7" ht="26.1" hidden="1" customHeight="1">
      <c r="A16" s="9">
        <v>42242</v>
      </c>
      <c r="B16" s="3" t="s">
        <v>22</v>
      </c>
      <c r="C16" s="3" t="s">
        <v>23</v>
      </c>
      <c r="D16" s="3" t="s">
        <v>24</v>
      </c>
      <c r="E16" s="10">
        <v>50</v>
      </c>
      <c r="F16" s="10"/>
    </row>
    <row r="17" spans="1:7" ht="26.1" hidden="1" customHeight="1">
      <c r="A17" s="9">
        <v>42248</v>
      </c>
      <c r="B17" s="3" t="s">
        <v>22</v>
      </c>
      <c r="C17" s="3" t="s">
        <v>23</v>
      </c>
      <c r="D17" s="3" t="s">
        <v>24</v>
      </c>
      <c r="E17" s="10">
        <v>500</v>
      </c>
      <c r="F17" s="10"/>
    </row>
    <row r="18" spans="1:7" ht="26.1" hidden="1" customHeight="1">
      <c r="A18" s="9">
        <v>42248</v>
      </c>
      <c r="B18" s="3" t="s">
        <v>22</v>
      </c>
      <c r="C18" s="3" t="s">
        <v>23</v>
      </c>
      <c r="D18" s="3" t="s">
        <v>24</v>
      </c>
      <c r="E18" s="10">
        <v>2000</v>
      </c>
      <c r="F18" s="10"/>
    </row>
    <row r="19" spans="1:7" ht="26.1" hidden="1" customHeight="1">
      <c r="A19" s="9">
        <v>42249</v>
      </c>
      <c r="B19" s="3" t="s">
        <v>22</v>
      </c>
      <c r="C19" s="3" t="s">
        <v>23</v>
      </c>
      <c r="D19" s="3" t="s">
        <v>24</v>
      </c>
      <c r="E19" s="10">
        <v>2100</v>
      </c>
      <c r="F19" s="10"/>
    </row>
    <row r="20" spans="1:7" ht="26.1" hidden="1" customHeight="1">
      <c r="A20" s="19">
        <v>42251</v>
      </c>
      <c r="B20" s="13" t="s">
        <v>22</v>
      </c>
      <c r="C20" s="13" t="s">
        <v>56</v>
      </c>
      <c r="D20" s="13" t="s">
        <v>76</v>
      </c>
      <c r="E20" s="14">
        <v>659</v>
      </c>
      <c r="F20" s="14"/>
      <c r="G20" s="3" t="s">
        <v>120</v>
      </c>
    </row>
    <row r="21" spans="1:7" ht="26.1" hidden="1" customHeight="1">
      <c r="A21" s="9">
        <v>42257</v>
      </c>
      <c r="B21" s="3" t="s">
        <v>22</v>
      </c>
      <c r="C21" s="3" t="s">
        <v>23</v>
      </c>
      <c r="D21" s="3" t="s">
        <v>57</v>
      </c>
      <c r="E21" s="10">
        <v>484.5</v>
      </c>
      <c r="F21" s="10"/>
    </row>
    <row r="22" spans="1:7" ht="26.1" hidden="1" customHeight="1">
      <c r="A22" s="9">
        <v>42262</v>
      </c>
      <c r="B22" s="3" t="s">
        <v>22</v>
      </c>
      <c r="C22" s="3" t="s">
        <v>23</v>
      </c>
      <c r="D22" s="3" t="s">
        <v>24</v>
      </c>
      <c r="E22" s="10">
        <v>100</v>
      </c>
      <c r="F22" s="10"/>
    </row>
    <row r="23" spans="1:7" ht="26.1" hidden="1" customHeight="1">
      <c r="A23" s="9">
        <v>42263</v>
      </c>
      <c r="B23" s="3" t="s">
        <v>22</v>
      </c>
      <c r="C23" s="3" t="s">
        <v>23</v>
      </c>
      <c r="D23" s="3" t="s">
        <v>24</v>
      </c>
      <c r="E23" s="10">
        <v>100</v>
      </c>
      <c r="F23" s="10"/>
    </row>
    <row r="24" spans="1:7" ht="26.1" hidden="1" customHeight="1">
      <c r="A24" s="9">
        <v>42264</v>
      </c>
      <c r="B24" s="3" t="s">
        <v>22</v>
      </c>
      <c r="C24" s="3" t="s">
        <v>23</v>
      </c>
      <c r="D24" s="3" t="s">
        <v>24</v>
      </c>
      <c r="E24" s="10">
        <v>200</v>
      </c>
      <c r="F24" s="10"/>
    </row>
    <row r="25" spans="1:7" ht="26.1" hidden="1" customHeight="1">
      <c r="A25" s="9">
        <v>42268</v>
      </c>
      <c r="B25" s="3" t="s">
        <v>22</v>
      </c>
      <c r="C25" s="3" t="s">
        <v>23</v>
      </c>
      <c r="D25" s="3" t="s">
        <v>24</v>
      </c>
      <c r="E25" s="10">
        <v>50</v>
      </c>
      <c r="F25" s="10"/>
    </row>
    <row r="26" spans="1:7" ht="26.1" hidden="1" customHeight="1">
      <c r="A26" s="9">
        <v>42268</v>
      </c>
      <c r="B26" s="3" t="s">
        <v>22</v>
      </c>
      <c r="C26" s="3" t="s">
        <v>23</v>
      </c>
      <c r="D26" s="3" t="s">
        <v>24</v>
      </c>
      <c r="E26" s="10">
        <v>50</v>
      </c>
      <c r="F26" s="10"/>
    </row>
    <row r="27" spans="1:7" ht="26.1" hidden="1" customHeight="1">
      <c r="A27" s="9">
        <v>42270</v>
      </c>
      <c r="B27" s="3" t="s">
        <v>22</v>
      </c>
      <c r="C27" s="3" t="s">
        <v>23</v>
      </c>
      <c r="D27" s="3" t="s">
        <v>24</v>
      </c>
      <c r="E27" s="10">
        <v>1500</v>
      </c>
      <c r="F27" s="10"/>
    </row>
    <row r="28" spans="1:7" ht="26.1" hidden="1" customHeight="1">
      <c r="A28" s="9">
        <v>42271</v>
      </c>
      <c r="B28" s="3" t="s">
        <v>22</v>
      </c>
      <c r="C28" s="3" t="s">
        <v>23</v>
      </c>
      <c r="D28" s="3" t="s">
        <v>24</v>
      </c>
      <c r="E28" s="10">
        <v>300</v>
      </c>
      <c r="F28" s="10"/>
    </row>
    <row r="29" spans="1:7" ht="26.1" hidden="1" customHeight="1">
      <c r="A29" s="9">
        <v>42276</v>
      </c>
      <c r="B29" s="3" t="s">
        <v>22</v>
      </c>
      <c r="C29" s="3" t="s">
        <v>23</v>
      </c>
      <c r="D29" s="3" t="s">
        <v>24</v>
      </c>
      <c r="E29" s="10">
        <v>50</v>
      </c>
      <c r="F29" s="10"/>
    </row>
    <row r="30" spans="1:7" ht="26.1" hidden="1" customHeight="1">
      <c r="A30" s="9">
        <v>42277</v>
      </c>
      <c r="B30" s="3" t="s">
        <v>22</v>
      </c>
      <c r="C30" s="3" t="s">
        <v>25</v>
      </c>
      <c r="D30" s="3" t="s">
        <v>77</v>
      </c>
      <c r="E30" s="10">
        <v>0.08</v>
      </c>
      <c r="F30" s="10"/>
    </row>
    <row r="31" spans="1:7" ht="26.1" hidden="1" customHeight="1">
      <c r="A31" s="9">
        <v>42277</v>
      </c>
      <c r="B31" s="3" t="s">
        <v>22</v>
      </c>
      <c r="C31" s="3" t="s">
        <v>28</v>
      </c>
      <c r="D31" s="3" t="s">
        <v>29</v>
      </c>
      <c r="E31" s="10">
        <v>-0.02</v>
      </c>
      <c r="F31" s="10"/>
    </row>
    <row r="32" spans="1:7" ht="26.1" hidden="1" customHeight="1">
      <c r="A32" s="9">
        <v>42279</v>
      </c>
      <c r="B32" s="3" t="s">
        <v>22</v>
      </c>
      <c r="C32" s="3" t="s">
        <v>23</v>
      </c>
      <c r="D32" s="3" t="s">
        <v>24</v>
      </c>
      <c r="E32" s="10">
        <v>10000</v>
      </c>
      <c r="F32" s="10"/>
    </row>
    <row r="33" spans="1:6" ht="26.1" hidden="1" customHeight="1">
      <c r="A33" s="9">
        <v>42285</v>
      </c>
      <c r="B33" s="3" t="s">
        <v>22</v>
      </c>
      <c r="C33" s="3" t="s">
        <v>23</v>
      </c>
      <c r="D33" s="3" t="s">
        <v>57</v>
      </c>
      <c r="E33" s="10">
        <v>399</v>
      </c>
      <c r="F33" s="10"/>
    </row>
    <row r="34" spans="1:6" ht="26.1" hidden="1" customHeight="1">
      <c r="A34" s="9">
        <v>42292</v>
      </c>
      <c r="B34" s="3" t="s">
        <v>22</v>
      </c>
      <c r="C34" s="3" t="s">
        <v>23</v>
      </c>
      <c r="D34" s="3" t="s">
        <v>24</v>
      </c>
      <c r="E34" s="10">
        <v>100</v>
      </c>
      <c r="F34" s="10"/>
    </row>
    <row r="35" spans="1:6" ht="26.1" hidden="1" customHeight="1">
      <c r="A35" s="9">
        <v>42292</v>
      </c>
      <c r="B35" s="3" t="s">
        <v>22</v>
      </c>
      <c r="C35" s="3" t="s">
        <v>23</v>
      </c>
      <c r="D35" s="3" t="s">
        <v>24</v>
      </c>
      <c r="E35" s="10">
        <v>200</v>
      </c>
      <c r="F35" s="10"/>
    </row>
    <row r="36" spans="1:6" ht="26.1" hidden="1" customHeight="1">
      <c r="A36" s="9">
        <v>42292</v>
      </c>
      <c r="B36" s="3" t="s">
        <v>22</v>
      </c>
      <c r="C36" s="3" t="s">
        <v>23</v>
      </c>
      <c r="D36" s="3" t="s">
        <v>24</v>
      </c>
      <c r="E36" s="10">
        <v>300</v>
      </c>
      <c r="F36" s="10"/>
    </row>
    <row r="37" spans="1:6" ht="26.1" hidden="1" customHeight="1">
      <c r="A37" s="9">
        <v>42293</v>
      </c>
      <c r="B37" s="3" t="s">
        <v>22</v>
      </c>
      <c r="C37" s="3" t="s">
        <v>23</v>
      </c>
      <c r="D37" s="3" t="s">
        <v>24</v>
      </c>
      <c r="E37" s="10">
        <v>100</v>
      </c>
      <c r="F37" s="10"/>
    </row>
    <row r="38" spans="1:6" ht="26.1" hidden="1" customHeight="1">
      <c r="A38" s="9">
        <v>42293</v>
      </c>
      <c r="B38" s="3" t="s">
        <v>22</v>
      </c>
      <c r="C38" s="3" t="s">
        <v>23</v>
      </c>
      <c r="D38" s="3" t="s">
        <v>24</v>
      </c>
      <c r="E38" s="10">
        <v>200</v>
      </c>
      <c r="F38" s="10"/>
    </row>
    <row r="39" spans="1:6" ht="26.1" hidden="1" customHeight="1">
      <c r="A39" s="9">
        <v>42297</v>
      </c>
      <c r="B39" s="3" t="s">
        <v>22</v>
      </c>
      <c r="C39" s="3" t="s">
        <v>23</v>
      </c>
      <c r="D39" s="3" t="s">
        <v>24</v>
      </c>
      <c r="E39" s="10">
        <v>50</v>
      </c>
      <c r="F39" s="10"/>
    </row>
    <row r="40" spans="1:6" ht="26.1" hidden="1" customHeight="1">
      <c r="A40" s="9">
        <v>42297</v>
      </c>
      <c r="B40" s="3" t="s">
        <v>22</v>
      </c>
      <c r="C40" s="3" t="s">
        <v>23</v>
      </c>
      <c r="D40" s="3" t="s">
        <v>24</v>
      </c>
      <c r="E40" s="10">
        <v>1000</v>
      </c>
      <c r="F40" s="10"/>
    </row>
    <row r="41" spans="1:6" ht="26.1" hidden="1" customHeight="1">
      <c r="A41" s="9">
        <v>42298</v>
      </c>
      <c r="B41" s="3" t="s">
        <v>22</v>
      </c>
      <c r="C41" s="3" t="s">
        <v>23</v>
      </c>
      <c r="D41" s="3" t="s">
        <v>24</v>
      </c>
      <c r="E41" s="10">
        <v>50</v>
      </c>
      <c r="F41" s="10"/>
    </row>
    <row r="42" spans="1:6" ht="26.1" hidden="1" customHeight="1">
      <c r="A42" s="9">
        <v>42300</v>
      </c>
      <c r="B42" s="3" t="s">
        <v>22</v>
      </c>
      <c r="C42" s="3" t="s">
        <v>23</v>
      </c>
      <c r="D42" s="3" t="s">
        <v>24</v>
      </c>
      <c r="E42" s="10">
        <v>1500</v>
      </c>
      <c r="F42" s="10"/>
    </row>
    <row r="43" spans="1:6" ht="26.1" hidden="1" customHeight="1">
      <c r="A43" s="9">
        <v>42303</v>
      </c>
      <c r="B43" s="3" t="s">
        <v>22</v>
      </c>
      <c r="C43" s="3" t="s">
        <v>23</v>
      </c>
      <c r="D43" s="3" t="s">
        <v>24</v>
      </c>
      <c r="E43" s="10">
        <v>300</v>
      </c>
      <c r="F43" s="10"/>
    </row>
    <row r="44" spans="1:6" ht="26.1" hidden="1" customHeight="1">
      <c r="A44" s="9">
        <v>42304</v>
      </c>
      <c r="B44" s="3" t="s">
        <v>22</v>
      </c>
      <c r="C44" s="3" t="s">
        <v>23</v>
      </c>
      <c r="D44" s="3" t="s">
        <v>24</v>
      </c>
      <c r="E44" s="10">
        <v>50</v>
      </c>
      <c r="F44" s="10"/>
    </row>
    <row r="45" spans="1:6" ht="26.1" hidden="1" customHeight="1">
      <c r="A45" s="9">
        <v>42307</v>
      </c>
      <c r="B45" s="3" t="s">
        <v>22</v>
      </c>
      <c r="C45" s="3" t="s">
        <v>23</v>
      </c>
      <c r="D45" s="3" t="s">
        <v>24</v>
      </c>
      <c r="E45" s="10">
        <v>100</v>
      </c>
      <c r="F45" s="10"/>
    </row>
    <row r="46" spans="1:6" ht="26.1" hidden="1" customHeight="1">
      <c r="A46" s="9">
        <v>42308</v>
      </c>
      <c r="B46" s="3" t="s">
        <v>22</v>
      </c>
      <c r="C46" s="3" t="s">
        <v>25</v>
      </c>
      <c r="D46" s="3" t="s">
        <v>78</v>
      </c>
      <c r="E46" s="10">
        <v>0.31</v>
      </c>
      <c r="F46" s="10"/>
    </row>
    <row r="47" spans="1:6" ht="26.1" hidden="1" customHeight="1">
      <c r="A47" s="9">
        <v>42308</v>
      </c>
      <c r="B47" s="3" t="s">
        <v>22</v>
      </c>
      <c r="C47" s="3" t="s">
        <v>28</v>
      </c>
      <c r="D47" s="3" t="s">
        <v>29</v>
      </c>
      <c r="E47" s="10">
        <v>-0.06</v>
      </c>
      <c r="F47" s="10"/>
    </row>
    <row r="48" spans="1:6" ht="26.1" hidden="1" customHeight="1">
      <c r="A48" s="9">
        <v>42311</v>
      </c>
      <c r="B48" s="3" t="s">
        <v>22</v>
      </c>
      <c r="C48" s="3" t="s">
        <v>23</v>
      </c>
      <c r="D48" s="3" t="s">
        <v>24</v>
      </c>
      <c r="E48" s="10">
        <v>10000</v>
      </c>
      <c r="F48" s="10"/>
    </row>
    <row r="49" spans="1:6" ht="26.1" customHeight="1">
      <c r="A49" s="9">
        <v>42313</v>
      </c>
      <c r="B49" s="3" t="s">
        <v>22</v>
      </c>
      <c r="C49" s="3" t="s">
        <v>26</v>
      </c>
      <c r="D49" s="3" t="s">
        <v>79</v>
      </c>
      <c r="E49" s="10"/>
      <c r="F49" s="10">
        <v>1300</v>
      </c>
    </row>
    <row r="50" spans="1:6" ht="26.1" hidden="1" customHeight="1">
      <c r="A50" s="9">
        <v>42313</v>
      </c>
      <c r="B50" s="3" t="s">
        <v>22</v>
      </c>
      <c r="C50" s="3" t="s">
        <v>23</v>
      </c>
      <c r="D50" s="3" t="s">
        <v>24</v>
      </c>
      <c r="E50" s="10">
        <v>500</v>
      </c>
      <c r="F50" s="10"/>
    </row>
    <row r="51" spans="1:6" ht="26.1" customHeight="1">
      <c r="A51" s="9">
        <v>42314</v>
      </c>
      <c r="B51" s="3" t="s">
        <v>22</v>
      </c>
      <c r="C51" s="3" t="s">
        <v>80</v>
      </c>
      <c r="D51" s="3" t="s">
        <v>81</v>
      </c>
      <c r="E51" s="10"/>
      <c r="F51" s="10">
        <v>2000</v>
      </c>
    </row>
    <row r="52" spans="1:6" ht="26.1" hidden="1" customHeight="1">
      <c r="A52" s="9">
        <v>42314</v>
      </c>
      <c r="B52" s="3" t="s">
        <v>22</v>
      </c>
      <c r="C52" s="3" t="s">
        <v>23</v>
      </c>
      <c r="D52" s="3" t="s">
        <v>57</v>
      </c>
      <c r="E52" s="10">
        <v>199.5</v>
      </c>
      <c r="F52" s="10"/>
    </row>
    <row r="53" spans="1:6" ht="26.1" hidden="1" customHeight="1">
      <c r="A53" s="9">
        <v>42321</v>
      </c>
      <c r="B53" s="3" t="s">
        <v>22</v>
      </c>
      <c r="C53" s="3" t="s">
        <v>23</v>
      </c>
      <c r="D53" s="3" t="s">
        <v>24</v>
      </c>
      <c r="E53" s="10">
        <v>100</v>
      </c>
      <c r="F53" s="10"/>
    </row>
    <row r="54" spans="1:6" ht="26.1" hidden="1" customHeight="1">
      <c r="A54" s="9">
        <v>42321</v>
      </c>
      <c r="B54" s="3" t="s">
        <v>22</v>
      </c>
      <c r="C54" s="3" t="s">
        <v>23</v>
      </c>
      <c r="D54" s="3" t="s">
        <v>24</v>
      </c>
      <c r="E54" s="10">
        <v>200</v>
      </c>
      <c r="F54" s="10"/>
    </row>
    <row r="55" spans="1:6" ht="26.1" hidden="1" customHeight="1">
      <c r="A55" s="9">
        <v>42324</v>
      </c>
      <c r="B55" s="3" t="s">
        <v>22</v>
      </c>
      <c r="C55" s="3" t="s">
        <v>23</v>
      </c>
      <c r="D55" s="3" t="s">
        <v>24</v>
      </c>
      <c r="E55" s="10">
        <v>200</v>
      </c>
      <c r="F55" s="10"/>
    </row>
    <row r="56" spans="1:6" ht="26.1" hidden="1" customHeight="1">
      <c r="A56" s="9">
        <v>42326</v>
      </c>
      <c r="B56" s="3" t="s">
        <v>22</v>
      </c>
      <c r="C56" s="3" t="s">
        <v>23</v>
      </c>
      <c r="D56" s="3" t="s">
        <v>24</v>
      </c>
      <c r="E56" s="10">
        <v>100</v>
      </c>
      <c r="F56" s="10"/>
    </row>
    <row r="57" spans="1:6" ht="26.1" hidden="1" customHeight="1">
      <c r="A57" s="9">
        <v>42326</v>
      </c>
      <c r="B57" s="3" t="s">
        <v>22</v>
      </c>
      <c r="C57" s="3" t="s">
        <v>23</v>
      </c>
      <c r="D57" s="3" t="s">
        <v>24</v>
      </c>
      <c r="E57" s="10">
        <v>200</v>
      </c>
      <c r="F57" s="10"/>
    </row>
    <row r="58" spans="1:6" ht="26.1" hidden="1" customHeight="1">
      <c r="A58" s="9">
        <v>42327</v>
      </c>
      <c r="B58" s="3" t="s">
        <v>22</v>
      </c>
      <c r="C58" s="3" t="s">
        <v>23</v>
      </c>
      <c r="D58" s="3" t="s">
        <v>24</v>
      </c>
      <c r="E58" s="10">
        <v>500</v>
      </c>
      <c r="F58" s="10"/>
    </row>
    <row r="59" spans="1:6" ht="26.1" hidden="1" customHeight="1">
      <c r="A59" s="9">
        <v>42328</v>
      </c>
      <c r="B59" s="3" t="s">
        <v>22</v>
      </c>
      <c r="C59" s="3" t="s">
        <v>23</v>
      </c>
      <c r="D59" s="3" t="s">
        <v>24</v>
      </c>
      <c r="E59" s="10">
        <v>50</v>
      </c>
      <c r="F59" s="10"/>
    </row>
    <row r="60" spans="1:6" ht="26.1" hidden="1" customHeight="1">
      <c r="A60" s="9">
        <v>42331</v>
      </c>
      <c r="B60" s="3" t="s">
        <v>22</v>
      </c>
      <c r="C60" s="3" t="s">
        <v>23</v>
      </c>
      <c r="D60" s="3" t="s">
        <v>24</v>
      </c>
      <c r="E60" s="10">
        <v>50</v>
      </c>
      <c r="F60" s="10"/>
    </row>
    <row r="61" spans="1:6" ht="26.1" hidden="1" customHeight="1">
      <c r="A61" s="9">
        <v>42331</v>
      </c>
      <c r="B61" s="3" t="s">
        <v>22</v>
      </c>
      <c r="C61" s="3" t="s">
        <v>23</v>
      </c>
      <c r="D61" s="3" t="s">
        <v>24</v>
      </c>
      <c r="E61" s="10">
        <v>100</v>
      </c>
      <c r="F61" s="10"/>
    </row>
    <row r="62" spans="1:6" ht="26.1" hidden="1" customHeight="1">
      <c r="A62" s="9">
        <v>42332</v>
      </c>
      <c r="B62" s="3" t="s">
        <v>22</v>
      </c>
      <c r="C62" s="3" t="s">
        <v>23</v>
      </c>
      <c r="D62" s="3" t="s">
        <v>24</v>
      </c>
      <c r="E62" s="10">
        <v>300</v>
      </c>
      <c r="F62" s="10"/>
    </row>
    <row r="63" spans="1:6" ht="26.1" hidden="1" customHeight="1">
      <c r="A63" s="9">
        <v>42332</v>
      </c>
      <c r="B63" s="3" t="s">
        <v>22</v>
      </c>
      <c r="C63" s="3" t="s">
        <v>23</v>
      </c>
      <c r="D63" s="3" t="s">
        <v>24</v>
      </c>
      <c r="E63" s="10">
        <v>1500</v>
      </c>
      <c r="F63" s="10"/>
    </row>
    <row r="64" spans="1:6" ht="26.1" hidden="1" customHeight="1">
      <c r="A64" s="9">
        <v>42334</v>
      </c>
      <c r="B64" s="3" t="s">
        <v>22</v>
      </c>
      <c r="C64" s="3" t="s">
        <v>23</v>
      </c>
      <c r="D64" s="3" t="s">
        <v>24</v>
      </c>
      <c r="E64" s="10">
        <v>50</v>
      </c>
      <c r="F64" s="10"/>
    </row>
    <row r="65" spans="1:6" ht="26.1" hidden="1" customHeight="1">
      <c r="A65" s="9">
        <v>42338</v>
      </c>
      <c r="B65" s="3" t="s">
        <v>22</v>
      </c>
      <c r="C65" s="3" t="s">
        <v>25</v>
      </c>
      <c r="D65" s="3" t="s">
        <v>82</v>
      </c>
      <c r="E65" s="10">
        <v>0.3</v>
      </c>
      <c r="F65" s="10"/>
    </row>
    <row r="66" spans="1:6" ht="26.1" hidden="1" customHeight="1">
      <c r="A66" s="9">
        <v>42338</v>
      </c>
      <c r="B66" s="3" t="s">
        <v>22</v>
      </c>
      <c r="C66" s="3" t="s">
        <v>28</v>
      </c>
      <c r="D66" s="3" t="s">
        <v>29</v>
      </c>
      <c r="E66" s="10">
        <v>-0.06</v>
      </c>
      <c r="F66" s="10"/>
    </row>
    <row r="67" spans="1:6" ht="26.1" customHeight="1">
      <c r="A67" s="9">
        <v>42341</v>
      </c>
      <c r="B67" s="3" t="s">
        <v>22</v>
      </c>
      <c r="C67" s="3" t="s">
        <v>52</v>
      </c>
      <c r="D67" s="3" t="s">
        <v>83</v>
      </c>
      <c r="E67" s="10"/>
      <c r="F67" s="10">
        <v>4500</v>
      </c>
    </row>
    <row r="68" spans="1:6" ht="26.1" hidden="1" customHeight="1">
      <c r="A68" s="9">
        <v>42342</v>
      </c>
      <c r="B68" s="3" t="s">
        <v>22</v>
      </c>
      <c r="C68" s="3" t="s">
        <v>23</v>
      </c>
      <c r="D68" s="3" t="s">
        <v>24</v>
      </c>
      <c r="E68" s="10">
        <v>500</v>
      </c>
      <c r="F68" s="10"/>
    </row>
    <row r="69" spans="1:6" ht="26.1" hidden="1" customHeight="1">
      <c r="A69" s="9">
        <v>42346</v>
      </c>
      <c r="B69" s="3" t="s">
        <v>22</v>
      </c>
      <c r="C69" s="3" t="s">
        <v>23</v>
      </c>
      <c r="D69" s="3" t="s">
        <v>24</v>
      </c>
      <c r="E69" s="10">
        <v>500</v>
      </c>
      <c r="F69" s="10"/>
    </row>
    <row r="70" spans="1:6" ht="26.1" hidden="1" customHeight="1">
      <c r="A70" s="9">
        <v>42348</v>
      </c>
      <c r="B70" s="3" t="s">
        <v>22</v>
      </c>
      <c r="C70" s="3" t="s">
        <v>23</v>
      </c>
      <c r="D70" s="3" t="s">
        <v>57</v>
      </c>
      <c r="E70" s="10">
        <v>256.5</v>
      </c>
      <c r="F70" s="10"/>
    </row>
    <row r="71" spans="1:6" ht="26.1" hidden="1" customHeight="1">
      <c r="A71" s="9">
        <v>42353</v>
      </c>
      <c r="B71" s="3" t="s">
        <v>22</v>
      </c>
      <c r="C71" s="3" t="s">
        <v>23</v>
      </c>
      <c r="D71" s="3" t="s">
        <v>24</v>
      </c>
      <c r="E71" s="10">
        <v>100</v>
      </c>
      <c r="F71" s="10"/>
    </row>
    <row r="72" spans="1:6" ht="26.1" hidden="1" customHeight="1">
      <c r="A72" s="9">
        <v>42354</v>
      </c>
      <c r="B72" s="3" t="s">
        <v>22</v>
      </c>
      <c r="C72" s="3" t="s">
        <v>23</v>
      </c>
      <c r="D72" s="3" t="s">
        <v>24</v>
      </c>
      <c r="E72" s="10">
        <v>100</v>
      </c>
      <c r="F72" s="10"/>
    </row>
    <row r="73" spans="1:6" ht="26.1" hidden="1" customHeight="1">
      <c r="A73" s="9">
        <v>42354</v>
      </c>
      <c r="B73" s="3" t="s">
        <v>22</v>
      </c>
      <c r="C73" s="3" t="s">
        <v>23</v>
      </c>
      <c r="D73" s="3" t="s">
        <v>24</v>
      </c>
      <c r="E73" s="10">
        <v>200</v>
      </c>
      <c r="F73" s="10"/>
    </row>
    <row r="74" spans="1:6" ht="26.1" hidden="1" customHeight="1">
      <c r="A74" s="9">
        <v>42359</v>
      </c>
      <c r="B74" s="3" t="s">
        <v>22</v>
      </c>
      <c r="C74" s="3" t="s">
        <v>23</v>
      </c>
      <c r="D74" s="3" t="s">
        <v>24</v>
      </c>
      <c r="E74" s="10">
        <v>50</v>
      </c>
      <c r="F74" s="10"/>
    </row>
    <row r="75" spans="1:6" ht="26.1" hidden="1" customHeight="1">
      <c r="A75" s="9">
        <v>42359</v>
      </c>
      <c r="B75" s="3" t="s">
        <v>22</v>
      </c>
      <c r="C75" s="3" t="s">
        <v>23</v>
      </c>
      <c r="D75" s="3" t="s">
        <v>24</v>
      </c>
      <c r="E75" s="10">
        <v>50</v>
      </c>
      <c r="F75" s="10"/>
    </row>
    <row r="76" spans="1:6" ht="26.1" hidden="1" customHeight="1">
      <c r="A76" s="9">
        <v>42361</v>
      </c>
      <c r="B76" s="3" t="s">
        <v>22</v>
      </c>
      <c r="C76" s="3" t="s">
        <v>23</v>
      </c>
      <c r="D76" s="3" t="s">
        <v>24</v>
      </c>
      <c r="E76" s="10">
        <v>1500</v>
      </c>
      <c r="F76" s="10"/>
    </row>
    <row r="77" spans="1:6" ht="26.1" hidden="1" customHeight="1">
      <c r="A77" s="9">
        <v>42366</v>
      </c>
      <c r="B77" s="3" t="s">
        <v>22</v>
      </c>
      <c r="C77" s="3" t="s">
        <v>23</v>
      </c>
      <c r="D77" s="3" t="s">
        <v>24</v>
      </c>
      <c r="E77" s="10">
        <v>300</v>
      </c>
      <c r="F77" s="10"/>
    </row>
    <row r="78" spans="1:6" ht="26.1" hidden="1" customHeight="1">
      <c r="A78" s="9">
        <v>42367</v>
      </c>
      <c r="B78" s="3" t="s">
        <v>22</v>
      </c>
      <c r="C78" s="3" t="s">
        <v>23</v>
      </c>
      <c r="D78" s="3" t="s">
        <v>24</v>
      </c>
      <c r="E78" s="10">
        <v>50</v>
      </c>
      <c r="F78" s="10"/>
    </row>
    <row r="79" spans="1:6" ht="26.1" hidden="1" customHeight="1">
      <c r="A79" s="9">
        <v>42367</v>
      </c>
      <c r="B79" s="3" t="s">
        <v>22</v>
      </c>
      <c r="C79" s="3" t="s">
        <v>23</v>
      </c>
      <c r="D79" s="3" t="s">
        <v>24</v>
      </c>
      <c r="E79" s="10">
        <v>1000</v>
      </c>
      <c r="F79" s="10"/>
    </row>
    <row r="80" spans="1:6" ht="26.1" hidden="1" customHeight="1">
      <c r="A80" s="9">
        <v>42368</v>
      </c>
      <c r="B80" s="3" t="s">
        <v>22</v>
      </c>
      <c r="C80" s="3" t="s">
        <v>23</v>
      </c>
      <c r="D80" s="3" t="s">
        <v>24</v>
      </c>
      <c r="E80" s="10">
        <v>500</v>
      </c>
      <c r="F80" s="10"/>
    </row>
    <row r="81" spans="1:6" ht="26.1" hidden="1" customHeight="1">
      <c r="A81" s="9">
        <v>42368</v>
      </c>
      <c r="B81" s="3" t="s">
        <v>22</v>
      </c>
      <c r="C81" s="3" t="s">
        <v>23</v>
      </c>
      <c r="D81" s="3" t="s">
        <v>24</v>
      </c>
      <c r="E81" s="10">
        <v>1000</v>
      </c>
      <c r="F81" s="10"/>
    </row>
    <row r="82" spans="1:6" ht="26.1" hidden="1" customHeight="1">
      <c r="A82" s="9">
        <v>42369</v>
      </c>
      <c r="B82" s="3" t="s">
        <v>22</v>
      </c>
      <c r="C82" s="3" t="s">
        <v>25</v>
      </c>
      <c r="D82" s="3" t="s">
        <v>84</v>
      </c>
      <c r="E82" s="10">
        <v>0.31</v>
      </c>
      <c r="F82" s="10"/>
    </row>
    <row r="83" spans="1:6" ht="26.1" hidden="1" customHeight="1">
      <c r="A83" s="9">
        <v>42369</v>
      </c>
      <c r="B83" s="3" t="s">
        <v>22</v>
      </c>
      <c r="C83" s="3" t="s">
        <v>28</v>
      </c>
      <c r="D83" s="3" t="s">
        <v>29</v>
      </c>
      <c r="E83" s="10">
        <v>-0.06</v>
      </c>
      <c r="F83" s="10"/>
    </row>
    <row r="84" spans="1:6" ht="26.1" hidden="1" customHeight="1">
      <c r="A84" s="9">
        <v>42380</v>
      </c>
      <c r="B84" s="3" t="s">
        <v>22</v>
      </c>
      <c r="C84" s="3" t="s">
        <v>23</v>
      </c>
      <c r="D84" s="3" t="s">
        <v>57</v>
      </c>
      <c r="E84" s="10">
        <v>342</v>
      </c>
      <c r="F84" s="10"/>
    </row>
    <row r="85" spans="1:6" ht="26.1" hidden="1" customHeight="1">
      <c r="A85" s="9">
        <v>42387</v>
      </c>
      <c r="B85" s="3" t="s">
        <v>22</v>
      </c>
      <c r="C85" s="3" t="s">
        <v>23</v>
      </c>
      <c r="D85" s="3" t="s">
        <v>24</v>
      </c>
      <c r="E85" s="10">
        <v>100</v>
      </c>
      <c r="F85" s="10"/>
    </row>
    <row r="86" spans="1:6" ht="26.1" hidden="1" customHeight="1">
      <c r="A86" s="9">
        <v>42387</v>
      </c>
      <c r="B86" s="3" t="s">
        <v>22</v>
      </c>
      <c r="C86" s="3" t="s">
        <v>23</v>
      </c>
      <c r="D86" s="3" t="s">
        <v>24</v>
      </c>
      <c r="E86" s="10">
        <v>200</v>
      </c>
      <c r="F86" s="10"/>
    </row>
    <row r="87" spans="1:6" ht="26.1" customHeight="1">
      <c r="A87" s="9">
        <v>42388</v>
      </c>
      <c r="B87" s="3" t="s">
        <v>22</v>
      </c>
      <c r="C87" s="3" t="s">
        <v>80</v>
      </c>
      <c r="D87" s="3" t="s">
        <v>85</v>
      </c>
      <c r="E87" s="10"/>
      <c r="F87" s="10">
        <v>3000</v>
      </c>
    </row>
    <row r="88" spans="1:6" ht="26.1" hidden="1" customHeight="1">
      <c r="A88" s="9">
        <v>42389</v>
      </c>
      <c r="B88" s="3" t="s">
        <v>22</v>
      </c>
      <c r="C88" s="3" t="s">
        <v>23</v>
      </c>
      <c r="D88" s="3" t="s">
        <v>24</v>
      </c>
      <c r="E88" s="10">
        <v>50</v>
      </c>
      <c r="F88" s="10"/>
    </row>
    <row r="89" spans="1:6" ht="26.1" hidden="1" customHeight="1">
      <c r="A89" s="9">
        <v>42389</v>
      </c>
      <c r="B89" s="3" t="s">
        <v>22</v>
      </c>
      <c r="C89" s="3" t="s">
        <v>23</v>
      </c>
      <c r="D89" s="3" t="s">
        <v>24</v>
      </c>
      <c r="E89" s="10">
        <v>100</v>
      </c>
      <c r="F89" s="10"/>
    </row>
    <row r="90" spans="1:6" ht="26.1" hidden="1" customHeight="1">
      <c r="A90" s="9">
        <v>42390</v>
      </c>
      <c r="B90" s="3" t="s">
        <v>22</v>
      </c>
      <c r="C90" s="3" t="s">
        <v>23</v>
      </c>
      <c r="D90" s="3" t="s">
        <v>24</v>
      </c>
      <c r="E90" s="10">
        <v>50</v>
      </c>
      <c r="F90" s="10"/>
    </row>
    <row r="91" spans="1:6" ht="26.1" hidden="1" customHeight="1">
      <c r="A91" s="9">
        <v>42394</v>
      </c>
      <c r="B91" s="3" t="s">
        <v>22</v>
      </c>
      <c r="C91" s="3" t="s">
        <v>23</v>
      </c>
      <c r="D91" s="3" t="s">
        <v>24</v>
      </c>
      <c r="E91" s="10">
        <v>500</v>
      </c>
      <c r="F91" s="10"/>
    </row>
    <row r="92" spans="1:6" ht="26.1" hidden="1" customHeight="1">
      <c r="A92" s="9">
        <v>42394</v>
      </c>
      <c r="B92" s="3" t="s">
        <v>22</v>
      </c>
      <c r="C92" s="3" t="s">
        <v>23</v>
      </c>
      <c r="D92" s="3" t="s">
        <v>24</v>
      </c>
      <c r="E92" s="10">
        <v>1500</v>
      </c>
      <c r="F92" s="10"/>
    </row>
    <row r="93" spans="1:6" ht="26.1" hidden="1" customHeight="1">
      <c r="A93" s="9">
        <v>42395</v>
      </c>
      <c r="B93" s="3" t="s">
        <v>22</v>
      </c>
      <c r="C93" s="3" t="s">
        <v>23</v>
      </c>
      <c r="D93" s="3" t="s">
        <v>24</v>
      </c>
      <c r="E93" s="10">
        <v>50</v>
      </c>
      <c r="F93" s="10"/>
    </row>
    <row r="94" spans="1:6" ht="26.1" hidden="1" customHeight="1">
      <c r="A94" s="9">
        <v>42395</v>
      </c>
      <c r="B94" s="3" t="s">
        <v>22</v>
      </c>
      <c r="C94" s="3" t="s">
        <v>23</v>
      </c>
      <c r="D94" s="3" t="s">
        <v>24</v>
      </c>
      <c r="E94" s="10">
        <v>300</v>
      </c>
      <c r="F94" s="10"/>
    </row>
    <row r="95" spans="1:6" ht="26.1" customHeight="1">
      <c r="A95" s="9">
        <v>42397</v>
      </c>
      <c r="B95" s="3" t="s">
        <v>22</v>
      </c>
      <c r="C95" s="3" t="s">
        <v>26</v>
      </c>
      <c r="D95" s="3" t="s">
        <v>86</v>
      </c>
      <c r="E95" s="10"/>
      <c r="F95" s="10">
        <v>3000</v>
      </c>
    </row>
    <row r="96" spans="1:6" ht="26.1" hidden="1" customHeight="1">
      <c r="A96" s="9">
        <v>42400</v>
      </c>
      <c r="B96" s="3" t="s">
        <v>22</v>
      </c>
      <c r="C96" s="3" t="s">
        <v>25</v>
      </c>
      <c r="D96" s="3" t="s">
        <v>87</v>
      </c>
      <c r="E96" s="10">
        <v>0.31</v>
      </c>
      <c r="F96" s="10"/>
    </row>
    <row r="97" spans="1:7" ht="26.1" hidden="1" customHeight="1">
      <c r="A97" s="9">
        <v>42400</v>
      </c>
      <c r="B97" s="3" t="s">
        <v>22</v>
      </c>
      <c r="C97" s="3" t="s">
        <v>28</v>
      </c>
      <c r="D97" s="3" t="s">
        <v>29</v>
      </c>
      <c r="E97" s="10">
        <v>-0.06</v>
      </c>
      <c r="F97" s="10"/>
    </row>
    <row r="98" spans="1:7" ht="26.1" hidden="1" customHeight="1">
      <c r="A98" s="9">
        <v>42401</v>
      </c>
      <c r="B98" s="3" t="s">
        <v>22</v>
      </c>
      <c r="C98" s="3" t="s">
        <v>23</v>
      </c>
      <c r="D98" s="3" t="s">
        <v>24</v>
      </c>
      <c r="E98" s="10">
        <v>500</v>
      </c>
      <c r="F98" s="10"/>
    </row>
    <row r="99" spans="1:7" ht="26.1" customHeight="1">
      <c r="A99" s="9">
        <v>42403</v>
      </c>
      <c r="B99" s="3" t="s">
        <v>22</v>
      </c>
      <c r="C99" s="3" t="s">
        <v>54</v>
      </c>
      <c r="D99" s="3" t="s">
        <v>88</v>
      </c>
      <c r="E99" s="10"/>
      <c r="F99" s="10">
        <v>1500</v>
      </c>
    </row>
    <row r="100" spans="1:7" ht="26.1" customHeight="1">
      <c r="A100" s="9">
        <v>42403</v>
      </c>
      <c r="B100" s="3" t="s">
        <v>22</v>
      </c>
      <c r="C100" s="3" t="s">
        <v>51</v>
      </c>
      <c r="D100" s="3" t="s">
        <v>89</v>
      </c>
      <c r="E100" s="10"/>
      <c r="F100" s="10">
        <v>1500</v>
      </c>
    </row>
    <row r="101" spans="1:7" ht="26.1" hidden="1" customHeight="1">
      <c r="A101" s="19">
        <v>42403</v>
      </c>
      <c r="B101" s="13" t="s">
        <v>22</v>
      </c>
      <c r="C101" s="13" t="s">
        <v>55</v>
      </c>
      <c r="D101" s="13" t="s">
        <v>122</v>
      </c>
      <c r="E101" s="15"/>
      <c r="F101" s="15">
        <v>1500</v>
      </c>
      <c r="G101" s="3" t="s">
        <v>121</v>
      </c>
    </row>
    <row r="102" spans="1:7" ht="26.1" hidden="1" customHeight="1">
      <c r="A102" s="19">
        <v>42404</v>
      </c>
      <c r="B102" s="13" t="s">
        <v>22</v>
      </c>
      <c r="C102" s="13" t="s">
        <v>56</v>
      </c>
      <c r="D102" s="13" t="s">
        <v>91</v>
      </c>
      <c r="E102" s="14">
        <v>1500</v>
      </c>
      <c r="F102" s="14"/>
      <c r="G102" s="3" t="s">
        <v>123</v>
      </c>
    </row>
    <row r="103" spans="1:7" ht="26.1" hidden="1" customHeight="1">
      <c r="A103" s="9">
        <v>42405</v>
      </c>
      <c r="B103" s="3" t="s">
        <v>22</v>
      </c>
      <c r="C103" s="3" t="s">
        <v>23</v>
      </c>
      <c r="D103" s="3" t="s">
        <v>24</v>
      </c>
      <c r="E103" s="10">
        <v>500</v>
      </c>
      <c r="F103" s="10"/>
    </row>
    <row r="104" spans="1:7" ht="26.1" hidden="1" customHeight="1">
      <c r="A104" s="9">
        <v>42408</v>
      </c>
      <c r="B104" s="3" t="s">
        <v>22</v>
      </c>
      <c r="C104" s="3" t="s">
        <v>23</v>
      </c>
      <c r="D104" s="3" t="s">
        <v>57</v>
      </c>
      <c r="E104" s="10">
        <v>228</v>
      </c>
      <c r="F104" s="10"/>
    </row>
    <row r="105" spans="1:7" ht="26.1" hidden="1" customHeight="1">
      <c r="A105" s="9">
        <v>42411</v>
      </c>
      <c r="B105" s="3" t="s">
        <v>22</v>
      </c>
      <c r="C105" s="3" t="s">
        <v>23</v>
      </c>
      <c r="D105" s="3" t="s">
        <v>24</v>
      </c>
      <c r="E105" s="10">
        <v>1500</v>
      </c>
      <c r="F105" s="10"/>
    </row>
    <row r="106" spans="1:7" ht="26.1" customHeight="1">
      <c r="A106" s="9">
        <v>42415</v>
      </c>
      <c r="B106" s="3" t="s">
        <v>22</v>
      </c>
      <c r="C106" s="3" t="s">
        <v>53</v>
      </c>
      <c r="D106" s="3" t="s">
        <v>90</v>
      </c>
      <c r="E106" s="10"/>
      <c r="F106" s="10">
        <v>1500</v>
      </c>
    </row>
    <row r="107" spans="1:7" ht="26.1" hidden="1" customHeight="1">
      <c r="A107" s="9">
        <v>42416</v>
      </c>
      <c r="B107" s="3" t="s">
        <v>22</v>
      </c>
      <c r="C107" s="3" t="s">
        <v>23</v>
      </c>
      <c r="D107" s="3" t="s">
        <v>24</v>
      </c>
      <c r="E107" s="10">
        <v>100</v>
      </c>
      <c r="F107" s="10"/>
    </row>
    <row r="108" spans="1:7" ht="26.1" hidden="1" customHeight="1">
      <c r="A108" s="9">
        <v>42416</v>
      </c>
      <c r="B108" s="3" t="s">
        <v>22</v>
      </c>
      <c r="C108" s="3" t="s">
        <v>23</v>
      </c>
      <c r="D108" s="3" t="s">
        <v>24</v>
      </c>
      <c r="E108" s="10">
        <v>200</v>
      </c>
      <c r="F108" s="10"/>
    </row>
    <row r="109" spans="1:7" ht="26.1" hidden="1" customHeight="1">
      <c r="A109" s="9">
        <v>42419</v>
      </c>
      <c r="B109" s="3" t="s">
        <v>22</v>
      </c>
      <c r="C109" s="3" t="s">
        <v>23</v>
      </c>
      <c r="D109" s="3" t="s">
        <v>24</v>
      </c>
      <c r="E109" s="10">
        <v>100</v>
      </c>
      <c r="F109" s="10"/>
    </row>
    <row r="110" spans="1:7" ht="26.1" hidden="1" customHeight="1">
      <c r="A110" s="9">
        <v>42422</v>
      </c>
      <c r="B110" s="3" t="s">
        <v>22</v>
      </c>
      <c r="C110" s="3" t="s">
        <v>23</v>
      </c>
      <c r="D110" s="3" t="s">
        <v>24</v>
      </c>
      <c r="E110" s="10">
        <v>50</v>
      </c>
      <c r="F110" s="10"/>
    </row>
    <row r="111" spans="1:7" ht="26.1" hidden="1" customHeight="1">
      <c r="A111" s="9">
        <v>42422</v>
      </c>
      <c r="B111" s="3" t="s">
        <v>22</v>
      </c>
      <c r="C111" s="3" t="s">
        <v>23</v>
      </c>
      <c r="D111" s="3" t="s">
        <v>24</v>
      </c>
      <c r="E111" s="10">
        <v>50</v>
      </c>
      <c r="F111" s="10"/>
    </row>
    <row r="112" spans="1:7" ht="26.1" hidden="1" customHeight="1">
      <c r="A112" s="9">
        <v>42423</v>
      </c>
      <c r="B112" s="3" t="s">
        <v>22</v>
      </c>
      <c r="C112" s="3" t="s">
        <v>23</v>
      </c>
      <c r="D112" s="3" t="s">
        <v>24</v>
      </c>
      <c r="E112" s="10">
        <v>300</v>
      </c>
      <c r="F112" s="10"/>
    </row>
    <row r="113" spans="1:6" ht="26.1" hidden="1" customHeight="1">
      <c r="A113" s="9">
        <v>42423</v>
      </c>
      <c r="B113" s="3" t="s">
        <v>22</v>
      </c>
      <c r="C113" s="3" t="s">
        <v>23</v>
      </c>
      <c r="D113" s="3" t="s">
        <v>24</v>
      </c>
      <c r="E113" s="10">
        <v>1500</v>
      </c>
      <c r="F113" s="10"/>
    </row>
    <row r="114" spans="1:6" ht="26.1" hidden="1" customHeight="1">
      <c r="A114" s="9">
        <v>42424</v>
      </c>
      <c r="B114" s="3" t="s">
        <v>22</v>
      </c>
      <c r="C114" s="3" t="s">
        <v>23</v>
      </c>
      <c r="D114" s="3" t="s">
        <v>24</v>
      </c>
      <c r="E114" s="10">
        <v>100</v>
      </c>
      <c r="F114" s="10"/>
    </row>
    <row r="115" spans="1:6" ht="26.1" hidden="1" customHeight="1">
      <c r="A115" s="9">
        <v>42426</v>
      </c>
      <c r="B115" s="3" t="s">
        <v>22</v>
      </c>
      <c r="C115" s="3" t="s">
        <v>23</v>
      </c>
      <c r="D115" s="3" t="s">
        <v>24</v>
      </c>
      <c r="E115" s="10">
        <v>50</v>
      </c>
      <c r="F115" s="10"/>
    </row>
    <row r="116" spans="1:6" ht="26.1" customHeight="1">
      <c r="A116" s="9">
        <v>42429</v>
      </c>
      <c r="B116" s="3" t="s">
        <v>22</v>
      </c>
      <c r="C116" s="3" t="s">
        <v>27</v>
      </c>
      <c r="D116" s="3" t="s">
        <v>92</v>
      </c>
      <c r="E116" s="10"/>
      <c r="F116" s="10">
        <v>3200</v>
      </c>
    </row>
    <row r="117" spans="1:6" ht="26.1" customHeight="1">
      <c r="A117" s="9">
        <v>42429</v>
      </c>
      <c r="B117" s="3" t="s">
        <v>22</v>
      </c>
      <c r="C117" s="3" t="s">
        <v>51</v>
      </c>
      <c r="D117" s="3" t="s">
        <v>93</v>
      </c>
      <c r="E117" s="10"/>
      <c r="F117" s="10">
        <v>3000</v>
      </c>
    </row>
    <row r="118" spans="1:6" ht="26.1" hidden="1" customHeight="1">
      <c r="A118" s="9">
        <v>42429</v>
      </c>
      <c r="B118" s="3" t="s">
        <v>22</v>
      </c>
      <c r="C118" s="3" t="s">
        <v>25</v>
      </c>
      <c r="D118" s="3" t="s">
        <v>94</v>
      </c>
      <c r="E118" s="10">
        <v>0.28999999999999998</v>
      </c>
      <c r="F118" s="10"/>
    </row>
    <row r="119" spans="1:6" ht="26.1" hidden="1" customHeight="1">
      <c r="A119" s="9">
        <v>42429</v>
      </c>
      <c r="B119" s="3" t="s">
        <v>22</v>
      </c>
      <c r="C119" s="3" t="s">
        <v>28</v>
      </c>
      <c r="D119" s="3" t="s">
        <v>29</v>
      </c>
      <c r="E119" s="10">
        <v>-0.06</v>
      </c>
      <c r="F119" s="10"/>
    </row>
    <row r="120" spans="1:6" ht="26.1" customHeight="1">
      <c r="A120" s="9">
        <v>42431</v>
      </c>
      <c r="B120" s="3" t="s">
        <v>22</v>
      </c>
      <c r="C120" s="3" t="s">
        <v>26</v>
      </c>
      <c r="D120" s="3" t="s">
        <v>95</v>
      </c>
      <c r="E120" s="10"/>
      <c r="F120" s="10">
        <v>4360</v>
      </c>
    </row>
    <row r="121" spans="1:6" ht="26.1" hidden="1" customHeight="1">
      <c r="A121" s="9">
        <v>42431</v>
      </c>
      <c r="B121" s="3" t="s">
        <v>22</v>
      </c>
      <c r="C121" s="3" t="s">
        <v>23</v>
      </c>
      <c r="D121" s="3" t="s">
        <v>24</v>
      </c>
      <c r="E121" s="10">
        <v>100</v>
      </c>
      <c r="F121" s="10"/>
    </row>
    <row r="122" spans="1:6" ht="26.1" hidden="1" customHeight="1">
      <c r="A122" s="9">
        <v>42437</v>
      </c>
      <c r="B122" s="3" t="s">
        <v>22</v>
      </c>
      <c r="C122" s="3" t="s">
        <v>23</v>
      </c>
      <c r="D122" s="3" t="s">
        <v>24</v>
      </c>
      <c r="E122" s="10">
        <v>100</v>
      </c>
      <c r="F122" s="10"/>
    </row>
    <row r="123" spans="1:6" ht="26.1" hidden="1" customHeight="1">
      <c r="A123" s="9">
        <v>42437</v>
      </c>
      <c r="B123" s="3" t="s">
        <v>22</v>
      </c>
      <c r="C123" s="3" t="s">
        <v>23</v>
      </c>
      <c r="D123" s="3" t="s">
        <v>24</v>
      </c>
      <c r="E123" s="10">
        <v>500</v>
      </c>
      <c r="F123" s="10"/>
    </row>
    <row r="124" spans="1:6" ht="26.1" hidden="1" customHeight="1">
      <c r="A124" s="9">
        <v>42443</v>
      </c>
      <c r="B124" s="3" t="s">
        <v>22</v>
      </c>
      <c r="C124" s="3" t="s">
        <v>23</v>
      </c>
      <c r="D124" s="3" t="s">
        <v>57</v>
      </c>
      <c r="E124" s="10">
        <v>342</v>
      </c>
      <c r="F124" s="10"/>
    </row>
    <row r="125" spans="1:6" ht="26.1" hidden="1" customHeight="1">
      <c r="A125" s="9">
        <v>42445</v>
      </c>
      <c r="B125" s="3" t="s">
        <v>22</v>
      </c>
      <c r="C125" s="3" t="s">
        <v>23</v>
      </c>
      <c r="D125" s="3" t="s">
        <v>24</v>
      </c>
      <c r="E125" s="10">
        <v>100</v>
      </c>
      <c r="F125" s="10"/>
    </row>
    <row r="126" spans="1:6" ht="26.1" hidden="1" customHeight="1">
      <c r="A126" s="9">
        <v>42447</v>
      </c>
      <c r="B126" s="3" t="s">
        <v>22</v>
      </c>
      <c r="C126" s="3" t="s">
        <v>23</v>
      </c>
      <c r="D126" s="3" t="s">
        <v>24</v>
      </c>
      <c r="E126" s="10">
        <v>100</v>
      </c>
      <c r="F126" s="10"/>
    </row>
    <row r="127" spans="1:6" ht="26.1" hidden="1" customHeight="1">
      <c r="A127" s="9">
        <v>42447</v>
      </c>
      <c r="B127" s="3" t="s">
        <v>22</v>
      </c>
      <c r="C127" s="3" t="s">
        <v>23</v>
      </c>
      <c r="D127" s="3" t="s">
        <v>24</v>
      </c>
      <c r="E127" s="10">
        <v>200</v>
      </c>
      <c r="F127" s="10"/>
    </row>
    <row r="128" spans="1:6" ht="26.1" hidden="1" customHeight="1">
      <c r="A128" s="9">
        <v>42450</v>
      </c>
      <c r="B128" s="3" t="s">
        <v>22</v>
      </c>
      <c r="C128" s="3" t="s">
        <v>23</v>
      </c>
      <c r="D128" s="3" t="s">
        <v>24</v>
      </c>
      <c r="E128" s="10">
        <v>50</v>
      </c>
      <c r="F128" s="10"/>
    </row>
    <row r="129" spans="1:6" ht="26.1" hidden="1" customHeight="1">
      <c r="A129" s="9">
        <v>42450</v>
      </c>
      <c r="B129" s="3" t="s">
        <v>22</v>
      </c>
      <c r="C129" s="3" t="s">
        <v>23</v>
      </c>
      <c r="D129" s="3" t="s">
        <v>24</v>
      </c>
      <c r="E129" s="10">
        <v>50</v>
      </c>
      <c r="F129" s="10"/>
    </row>
    <row r="130" spans="1:6" ht="26.1" hidden="1" customHeight="1">
      <c r="A130" s="9">
        <v>42450</v>
      </c>
      <c r="B130" s="3" t="s">
        <v>22</v>
      </c>
      <c r="C130" s="3" t="s">
        <v>23</v>
      </c>
      <c r="D130" s="3" t="s">
        <v>24</v>
      </c>
      <c r="E130" s="10">
        <v>1000</v>
      </c>
      <c r="F130" s="10"/>
    </row>
    <row r="131" spans="1:6" ht="26.1" hidden="1" customHeight="1">
      <c r="A131" s="9">
        <v>42452</v>
      </c>
      <c r="B131" s="3" t="s">
        <v>22</v>
      </c>
      <c r="C131" s="3" t="s">
        <v>23</v>
      </c>
      <c r="D131" s="3" t="s">
        <v>24</v>
      </c>
      <c r="E131" s="10">
        <v>300</v>
      </c>
      <c r="F131" s="10"/>
    </row>
    <row r="132" spans="1:6" ht="26.1" hidden="1" customHeight="1">
      <c r="A132" s="9">
        <v>42452</v>
      </c>
      <c r="B132" s="3" t="s">
        <v>22</v>
      </c>
      <c r="C132" s="3" t="s">
        <v>23</v>
      </c>
      <c r="D132" s="3" t="s">
        <v>24</v>
      </c>
      <c r="E132" s="10">
        <v>1500</v>
      </c>
      <c r="F132" s="10"/>
    </row>
    <row r="133" spans="1:6" ht="26.1" hidden="1" customHeight="1">
      <c r="A133" s="9">
        <v>42453</v>
      </c>
      <c r="B133" s="3" t="s">
        <v>22</v>
      </c>
      <c r="C133" s="3" t="s">
        <v>23</v>
      </c>
      <c r="D133" s="3" t="s">
        <v>24</v>
      </c>
      <c r="E133" s="10">
        <v>100</v>
      </c>
      <c r="F133" s="10"/>
    </row>
    <row r="134" spans="1:6" ht="26.1" hidden="1" customHeight="1">
      <c r="A134" s="9">
        <v>42458</v>
      </c>
      <c r="B134" s="3" t="s">
        <v>22</v>
      </c>
      <c r="C134" s="3" t="s">
        <v>23</v>
      </c>
      <c r="D134" s="3" t="s">
        <v>24</v>
      </c>
      <c r="E134" s="10">
        <v>1000</v>
      </c>
      <c r="F134" s="10"/>
    </row>
    <row r="135" spans="1:6" ht="26.1" customHeight="1">
      <c r="A135" s="9">
        <v>42459</v>
      </c>
      <c r="B135" s="3" t="s">
        <v>22</v>
      </c>
      <c r="C135" s="3" t="s">
        <v>26</v>
      </c>
      <c r="D135" s="3" t="s">
        <v>96</v>
      </c>
      <c r="E135" s="10"/>
      <c r="F135" s="10">
        <v>2200</v>
      </c>
    </row>
    <row r="136" spans="1:6" ht="26.1" customHeight="1">
      <c r="A136" s="9">
        <v>42459</v>
      </c>
      <c r="B136" s="3" t="s">
        <v>22</v>
      </c>
      <c r="C136" s="3" t="s">
        <v>26</v>
      </c>
      <c r="D136" s="3" t="s">
        <v>97</v>
      </c>
      <c r="E136" s="10"/>
      <c r="F136" s="10">
        <v>4000</v>
      </c>
    </row>
    <row r="137" spans="1:6" ht="26.1" hidden="1" customHeight="1">
      <c r="A137" s="9">
        <v>42459</v>
      </c>
      <c r="B137" s="3" t="s">
        <v>22</v>
      </c>
      <c r="C137" s="3" t="s">
        <v>23</v>
      </c>
      <c r="D137" s="3" t="s">
        <v>24</v>
      </c>
      <c r="E137" s="10">
        <v>50</v>
      </c>
      <c r="F137" s="10"/>
    </row>
    <row r="138" spans="1:6" ht="26.1" hidden="1" customHeight="1">
      <c r="A138" s="9">
        <v>42460</v>
      </c>
      <c r="B138" s="3" t="s">
        <v>22</v>
      </c>
      <c r="C138" s="3" t="s">
        <v>25</v>
      </c>
      <c r="D138" s="3" t="s">
        <v>98</v>
      </c>
      <c r="E138" s="10">
        <v>0.31</v>
      </c>
      <c r="F138" s="10"/>
    </row>
    <row r="139" spans="1:6" ht="26.1" hidden="1" customHeight="1">
      <c r="A139" s="9">
        <v>42460</v>
      </c>
      <c r="B139" s="3" t="s">
        <v>22</v>
      </c>
      <c r="C139" s="3" t="s">
        <v>28</v>
      </c>
      <c r="D139" s="3" t="s">
        <v>29</v>
      </c>
      <c r="E139" s="10">
        <v>-0.06</v>
      </c>
      <c r="F139" s="10"/>
    </row>
    <row r="140" spans="1:6" ht="26.1" customHeight="1">
      <c r="A140" s="9">
        <v>42461</v>
      </c>
      <c r="B140" s="3" t="s">
        <v>22</v>
      </c>
      <c r="C140" s="3" t="s">
        <v>51</v>
      </c>
      <c r="D140" s="3" t="s">
        <v>99</v>
      </c>
      <c r="E140" s="10"/>
      <c r="F140" s="10">
        <v>1500</v>
      </c>
    </row>
    <row r="141" spans="1:6" ht="26.1" customHeight="1">
      <c r="A141" s="9">
        <v>42461</v>
      </c>
      <c r="B141" s="3" t="s">
        <v>22</v>
      </c>
      <c r="C141" s="3" t="s">
        <v>53</v>
      </c>
      <c r="D141" s="3" t="s">
        <v>100</v>
      </c>
      <c r="E141" s="10"/>
      <c r="F141" s="10">
        <v>1500</v>
      </c>
    </row>
    <row r="142" spans="1:6" ht="26.1" hidden="1" customHeight="1">
      <c r="A142" s="9">
        <v>42471</v>
      </c>
      <c r="B142" s="3" t="s">
        <v>22</v>
      </c>
      <c r="C142" s="3" t="s">
        <v>23</v>
      </c>
      <c r="D142" s="3" t="s">
        <v>24</v>
      </c>
      <c r="E142" s="10">
        <v>500</v>
      </c>
      <c r="F142" s="10"/>
    </row>
    <row r="143" spans="1:6" ht="26.1" hidden="1" customHeight="1">
      <c r="A143" s="9">
        <v>42474</v>
      </c>
      <c r="B143" s="3" t="s">
        <v>22</v>
      </c>
      <c r="C143" s="3" t="s">
        <v>23</v>
      </c>
      <c r="D143" s="3" t="s">
        <v>57</v>
      </c>
      <c r="E143" s="10">
        <v>285</v>
      </c>
      <c r="F143" s="10"/>
    </row>
    <row r="144" spans="1:6" ht="26.1" customHeight="1">
      <c r="A144" s="9">
        <v>42478</v>
      </c>
      <c r="B144" s="3" t="s">
        <v>22</v>
      </c>
      <c r="C144" s="3" t="s">
        <v>26</v>
      </c>
      <c r="D144" s="3" t="s">
        <v>101</v>
      </c>
      <c r="E144" s="10"/>
      <c r="F144" s="10">
        <v>2952</v>
      </c>
    </row>
    <row r="145" spans="1:6" ht="26.1" hidden="1" customHeight="1">
      <c r="A145" s="9">
        <v>42478</v>
      </c>
      <c r="B145" s="3" t="s">
        <v>22</v>
      </c>
      <c r="C145" s="3" t="s">
        <v>23</v>
      </c>
      <c r="D145" s="3" t="s">
        <v>24</v>
      </c>
      <c r="E145" s="10">
        <v>100</v>
      </c>
      <c r="F145" s="10"/>
    </row>
    <row r="146" spans="1:6" ht="26.1" hidden="1" customHeight="1">
      <c r="A146" s="9">
        <v>42478</v>
      </c>
      <c r="B146" s="3" t="s">
        <v>22</v>
      </c>
      <c r="C146" s="3" t="s">
        <v>23</v>
      </c>
      <c r="D146" s="3" t="s">
        <v>24</v>
      </c>
      <c r="E146" s="10">
        <v>200</v>
      </c>
      <c r="F146" s="10"/>
    </row>
    <row r="147" spans="1:6" ht="26.1" hidden="1" customHeight="1">
      <c r="A147" s="9">
        <v>42480</v>
      </c>
      <c r="B147" s="3" t="s">
        <v>22</v>
      </c>
      <c r="C147" s="3" t="s">
        <v>23</v>
      </c>
      <c r="D147" s="3" t="s">
        <v>24</v>
      </c>
      <c r="E147" s="10">
        <v>50</v>
      </c>
      <c r="F147" s="10"/>
    </row>
    <row r="148" spans="1:6" ht="26.1" hidden="1" customHeight="1">
      <c r="A148" s="9">
        <v>42480</v>
      </c>
      <c r="B148" s="3" t="s">
        <v>22</v>
      </c>
      <c r="C148" s="3" t="s">
        <v>23</v>
      </c>
      <c r="D148" s="3" t="s">
        <v>24</v>
      </c>
      <c r="E148" s="10">
        <v>100</v>
      </c>
      <c r="F148" s="10"/>
    </row>
    <row r="149" spans="1:6" ht="26.1" hidden="1" customHeight="1">
      <c r="A149" s="9">
        <v>42480</v>
      </c>
      <c r="B149" s="3" t="s">
        <v>22</v>
      </c>
      <c r="C149" s="3" t="s">
        <v>23</v>
      </c>
      <c r="D149" s="3" t="s">
        <v>24</v>
      </c>
      <c r="E149" s="10">
        <v>500</v>
      </c>
      <c r="F149" s="10"/>
    </row>
    <row r="150" spans="1:6" ht="26.1" hidden="1" customHeight="1">
      <c r="A150" s="9">
        <v>42481</v>
      </c>
      <c r="B150" s="3" t="s">
        <v>22</v>
      </c>
      <c r="C150" s="3" t="s">
        <v>23</v>
      </c>
      <c r="D150" s="3" t="s">
        <v>24</v>
      </c>
      <c r="E150" s="10">
        <v>50</v>
      </c>
      <c r="F150" s="10"/>
    </row>
    <row r="151" spans="1:6" ht="26.1" hidden="1" customHeight="1">
      <c r="A151" s="9">
        <v>42482</v>
      </c>
      <c r="B151" s="3" t="s">
        <v>22</v>
      </c>
      <c r="C151" s="3" t="s">
        <v>23</v>
      </c>
      <c r="D151" s="3" t="s">
        <v>24</v>
      </c>
      <c r="E151" s="10">
        <v>100</v>
      </c>
      <c r="F151" s="10"/>
    </row>
    <row r="152" spans="1:6" ht="26.1" hidden="1" customHeight="1">
      <c r="A152" s="9">
        <v>42485</v>
      </c>
      <c r="B152" s="3" t="s">
        <v>22</v>
      </c>
      <c r="C152" s="3" t="s">
        <v>23</v>
      </c>
      <c r="D152" s="3" t="s">
        <v>24</v>
      </c>
      <c r="E152" s="10">
        <v>300</v>
      </c>
      <c r="F152" s="10"/>
    </row>
    <row r="153" spans="1:6" ht="26.1" hidden="1" customHeight="1">
      <c r="A153" s="9">
        <v>42485</v>
      </c>
      <c r="B153" s="3" t="s">
        <v>22</v>
      </c>
      <c r="C153" s="3" t="s">
        <v>23</v>
      </c>
      <c r="D153" s="3" t="s">
        <v>24</v>
      </c>
      <c r="E153" s="10">
        <v>1500</v>
      </c>
      <c r="F153" s="10"/>
    </row>
    <row r="154" spans="1:6" ht="26.1" hidden="1" customHeight="1">
      <c r="A154" s="9">
        <v>42486</v>
      </c>
      <c r="B154" s="3" t="s">
        <v>22</v>
      </c>
      <c r="C154" s="3" t="s">
        <v>23</v>
      </c>
      <c r="D154" s="3" t="s">
        <v>24</v>
      </c>
      <c r="E154" s="10">
        <v>50</v>
      </c>
      <c r="F154" s="10"/>
    </row>
    <row r="155" spans="1:6" ht="26.1" hidden="1" customHeight="1">
      <c r="A155" s="9">
        <v>42490</v>
      </c>
      <c r="B155" s="3" t="s">
        <v>22</v>
      </c>
      <c r="C155" s="3" t="s">
        <v>25</v>
      </c>
      <c r="D155" s="3" t="s">
        <v>102</v>
      </c>
      <c r="E155" s="10">
        <v>0.3</v>
      </c>
      <c r="F155" s="10"/>
    </row>
    <row r="156" spans="1:6" ht="26.1" hidden="1" customHeight="1">
      <c r="A156" s="9">
        <v>42490</v>
      </c>
      <c r="B156" s="3" t="s">
        <v>22</v>
      </c>
      <c r="C156" s="3" t="s">
        <v>28</v>
      </c>
      <c r="D156" s="3" t="s">
        <v>29</v>
      </c>
      <c r="E156" s="10">
        <v>-0.06</v>
      </c>
      <c r="F156" s="10"/>
    </row>
    <row r="157" spans="1:6" ht="26.1" customHeight="1">
      <c r="A157" s="9">
        <v>42492</v>
      </c>
      <c r="B157" s="3" t="s">
        <v>22</v>
      </c>
      <c r="C157" s="3" t="s">
        <v>26</v>
      </c>
      <c r="D157" s="3" t="s">
        <v>103</v>
      </c>
      <c r="E157" s="10"/>
      <c r="F157" s="10">
        <v>1800</v>
      </c>
    </row>
    <row r="158" spans="1:6" ht="26.1" customHeight="1">
      <c r="A158" s="9">
        <v>42492</v>
      </c>
      <c r="B158" s="3" t="s">
        <v>22</v>
      </c>
      <c r="C158" s="3" t="s">
        <v>26</v>
      </c>
      <c r="D158" s="3" t="s">
        <v>104</v>
      </c>
      <c r="E158" s="10"/>
      <c r="F158" s="10">
        <v>2000</v>
      </c>
    </row>
    <row r="159" spans="1:6" ht="26.1" customHeight="1">
      <c r="A159" s="9">
        <v>42492</v>
      </c>
      <c r="B159" s="3" t="s">
        <v>22</v>
      </c>
      <c r="C159" s="3" t="s">
        <v>51</v>
      </c>
      <c r="D159" s="3" t="s">
        <v>105</v>
      </c>
      <c r="E159" s="10"/>
      <c r="F159" s="10">
        <v>4500</v>
      </c>
    </row>
    <row r="160" spans="1:6" ht="26.1" hidden="1" customHeight="1">
      <c r="A160" s="9">
        <v>42493</v>
      </c>
      <c r="B160" s="3" t="s">
        <v>22</v>
      </c>
      <c r="C160" s="3" t="s">
        <v>23</v>
      </c>
      <c r="D160" s="3" t="s">
        <v>24</v>
      </c>
      <c r="E160" s="10">
        <v>1000</v>
      </c>
      <c r="F160" s="10"/>
    </row>
    <row r="161" spans="1:6" ht="26.1" hidden="1" customHeight="1">
      <c r="A161" s="9">
        <v>42499</v>
      </c>
      <c r="B161" s="3" t="s">
        <v>22</v>
      </c>
      <c r="C161" s="3" t="s">
        <v>23</v>
      </c>
      <c r="D161" s="3" t="s">
        <v>24</v>
      </c>
      <c r="E161" s="10">
        <v>500</v>
      </c>
      <c r="F161" s="10"/>
    </row>
    <row r="162" spans="1:6" ht="26.1" customHeight="1">
      <c r="A162" s="9">
        <v>42501</v>
      </c>
      <c r="B162" s="3" t="s">
        <v>22</v>
      </c>
      <c r="C162" s="3" t="s">
        <v>26</v>
      </c>
      <c r="D162" s="3" t="s">
        <v>106</v>
      </c>
      <c r="E162" s="10"/>
      <c r="F162" s="10">
        <v>156</v>
      </c>
    </row>
    <row r="163" spans="1:6" ht="26.1" hidden="1" customHeight="1">
      <c r="A163" s="9">
        <v>42501</v>
      </c>
      <c r="B163" s="3" t="s">
        <v>22</v>
      </c>
      <c r="C163" s="3" t="s">
        <v>23</v>
      </c>
      <c r="D163" s="3" t="s">
        <v>57</v>
      </c>
      <c r="E163" s="10">
        <v>228</v>
      </c>
      <c r="F163" s="10"/>
    </row>
    <row r="164" spans="1:6" ht="26.1" hidden="1" customHeight="1">
      <c r="A164" s="9">
        <v>42506</v>
      </c>
      <c r="B164" s="3" t="s">
        <v>22</v>
      </c>
      <c r="C164" s="3" t="s">
        <v>23</v>
      </c>
      <c r="D164" s="3" t="s">
        <v>24</v>
      </c>
      <c r="E164" s="10">
        <v>1000</v>
      </c>
      <c r="F164" s="10"/>
    </row>
    <row r="165" spans="1:6" ht="26.1" hidden="1" customHeight="1">
      <c r="A165" s="9">
        <v>42507</v>
      </c>
      <c r="B165" s="3" t="s">
        <v>22</v>
      </c>
      <c r="C165" s="3" t="s">
        <v>23</v>
      </c>
      <c r="D165" s="3" t="s">
        <v>24</v>
      </c>
      <c r="E165" s="10">
        <v>100</v>
      </c>
      <c r="F165" s="10"/>
    </row>
    <row r="166" spans="1:6" ht="26.1" customHeight="1">
      <c r="A166" s="9">
        <v>42508</v>
      </c>
      <c r="B166" s="3" t="s">
        <v>22</v>
      </c>
      <c r="C166" s="3" t="s">
        <v>26</v>
      </c>
      <c r="D166" s="3" t="s">
        <v>107</v>
      </c>
      <c r="E166" s="10"/>
      <c r="F166" s="10">
        <v>927</v>
      </c>
    </row>
    <row r="167" spans="1:6" ht="26.1" hidden="1" customHeight="1">
      <c r="A167" s="9">
        <v>42508</v>
      </c>
      <c r="B167" s="3" t="s">
        <v>22</v>
      </c>
      <c r="C167" s="3" t="s">
        <v>23</v>
      </c>
      <c r="D167" s="3" t="s">
        <v>24</v>
      </c>
      <c r="E167" s="10">
        <v>200</v>
      </c>
      <c r="F167" s="10"/>
    </row>
    <row r="168" spans="1:6" ht="26.1" hidden="1" customHeight="1">
      <c r="A168" s="9">
        <v>42508</v>
      </c>
      <c r="B168" s="3" t="s">
        <v>22</v>
      </c>
      <c r="C168" s="3" t="s">
        <v>23</v>
      </c>
      <c r="D168" s="3" t="s">
        <v>24</v>
      </c>
      <c r="E168" s="10">
        <v>350</v>
      </c>
      <c r="F168" s="10"/>
    </row>
    <row r="169" spans="1:6" ht="26.1" hidden="1" customHeight="1">
      <c r="A169" s="9">
        <v>42510</v>
      </c>
      <c r="B169" s="3" t="s">
        <v>22</v>
      </c>
      <c r="C169" s="3" t="s">
        <v>23</v>
      </c>
      <c r="D169" s="3" t="s">
        <v>24</v>
      </c>
      <c r="E169" s="10">
        <v>50</v>
      </c>
      <c r="F169" s="10"/>
    </row>
    <row r="170" spans="1:6" ht="26.1" hidden="1" customHeight="1">
      <c r="A170" s="9">
        <v>42510</v>
      </c>
      <c r="B170" s="3" t="s">
        <v>22</v>
      </c>
      <c r="C170" s="3" t="s">
        <v>23</v>
      </c>
      <c r="D170" s="3" t="s">
        <v>24</v>
      </c>
      <c r="E170" s="10">
        <v>100</v>
      </c>
      <c r="F170" s="10"/>
    </row>
    <row r="171" spans="1:6" ht="26.1" hidden="1" customHeight="1">
      <c r="A171" s="9">
        <v>42510</v>
      </c>
      <c r="B171" s="3" t="s">
        <v>22</v>
      </c>
      <c r="C171" s="3" t="s">
        <v>23</v>
      </c>
      <c r="D171" s="3" t="s">
        <v>24</v>
      </c>
      <c r="E171" s="10">
        <v>1000</v>
      </c>
      <c r="F171" s="10"/>
    </row>
    <row r="172" spans="1:6" ht="26.1" hidden="1" customHeight="1">
      <c r="A172" s="9">
        <v>42513</v>
      </c>
      <c r="B172" s="3" t="s">
        <v>22</v>
      </c>
      <c r="C172" s="3" t="s">
        <v>23</v>
      </c>
      <c r="D172" s="3" t="s">
        <v>24</v>
      </c>
      <c r="E172" s="10">
        <v>50</v>
      </c>
      <c r="F172" s="10"/>
    </row>
    <row r="173" spans="1:6" ht="26.1" hidden="1" customHeight="1">
      <c r="A173" s="9">
        <v>42513</v>
      </c>
      <c r="B173" s="3" t="s">
        <v>22</v>
      </c>
      <c r="C173" s="3" t="s">
        <v>23</v>
      </c>
      <c r="D173" s="3" t="s">
        <v>24</v>
      </c>
      <c r="E173" s="10">
        <v>300</v>
      </c>
      <c r="F173" s="10"/>
    </row>
    <row r="174" spans="1:6" ht="26.1" hidden="1" customHeight="1">
      <c r="A174" s="9">
        <v>42514</v>
      </c>
      <c r="B174" s="3" t="s">
        <v>22</v>
      </c>
      <c r="C174" s="3" t="s">
        <v>23</v>
      </c>
      <c r="D174" s="3" t="s">
        <v>24</v>
      </c>
      <c r="E174" s="10">
        <v>100</v>
      </c>
      <c r="F174" s="10"/>
    </row>
    <row r="175" spans="1:6" ht="26.1" hidden="1" customHeight="1">
      <c r="A175" s="9">
        <v>42516</v>
      </c>
      <c r="B175" s="3" t="s">
        <v>22</v>
      </c>
      <c r="C175" s="3" t="s">
        <v>23</v>
      </c>
      <c r="D175" s="3" t="s">
        <v>24</v>
      </c>
      <c r="E175" s="10">
        <v>50</v>
      </c>
      <c r="F175" s="10"/>
    </row>
    <row r="176" spans="1:6" ht="26.1" customHeight="1">
      <c r="A176" s="9">
        <v>42520</v>
      </c>
      <c r="B176" s="3" t="s">
        <v>22</v>
      </c>
      <c r="C176" s="3" t="s">
        <v>26</v>
      </c>
      <c r="D176" s="3" t="s">
        <v>108</v>
      </c>
      <c r="E176" s="10"/>
      <c r="F176" s="10">
        <v>6218</v>
      </c>
    </row>
    <row r="177" spans="1:6" ht="26.1" hidden="1" customHeight="1">
      <c r="A177" s="9">
        <v>42521</v>
      </c>
      <c r="B177" s="3" t="s">
        <v>22</v>
      </c>
      <c r="C177" s="3" t="s">
        <v>25</v>
      </c>
      <c r="D177" s="3" t="s">
        <v>109</v>
      </c>
      <c r="E177" s="10">
        <v>0.31</v>
      </c>
      <c r="F177" s="10"/>
    </row>
    <row r="178" spans="1:6" ht="26.1" hidden="1" customHeight="1">
      <c r="A178" s="9">
        <v>42521</v>
      </c>
      <c r="B178" s="3" t="s">
        <v>22</v>
      </c>
      <c r="C178" s="3" t="s">
        <v>28</v>
      </c>
      <c r="D178" s="3" t="s">
        <v>29</v>
      </c>
      <c r="E178" s="10">
        <v>-0.06</v>
      </c>
      <c r="F178" s="10"/>
    </row>
    <row r="179" spans="1:6" ht="26.1" hidden="1" customHeight="1">
      <c r="A179" s="9">
        <v>42522</v>
      </c>
      <c r="B179" s="3" t="s">
        <v>22</v>
      </c>
      <c r="C179" s="3" t="s">
        <v>23</v>
      </c>
      <c r="D179" s="3" t="s">
        <v>57</v>
      </c>
      <c r="E179" s="10">
        <v>256.5</v>
      </c>
      <c r="F179" s="10"/>
    </row>
    <row r="180" spans="1:6" ht="26.1" customHeight="1">
      <c r="A180" s="9">
        <v>42523</v>
      </c>
      <c r="B180" s="3" t="s">
        <v>22</v>
      </c>
      <c r="C180" s="3" t="s">
        <v>51</v>
      </c>
      <c r="D180" s="3" t="s">
        <v>110</v>
      </c>
      <c r="E180" s="10"/>
      <c r="F180" s="10">
        <v>1500</v>
      </c>
    </row>
    <row r="181" spans="1:6" ht="26.1" customHeight="1">
      <c r="A181" s="9">
        <v>42524</v>
      </c>
      <c r="B181" s="3" t="s">
        <v>22</v>
      </c>
      <c r="C181" s="3" t="s">
        <v>53</v>
      </c>
      <c r="D181" s="3" t="s">
        <v>111</v>
      </c>
      <c r="E181" s="10"/>
      <c r="F181" s="10">
        <v>1500</v>
      </c>
    </row>
    <row r="182" spans="1:6" ht="26.1" customHeight="1">
      <c r="A182" s="9">
        <v>42527</v>
      </c>
      <c r="B182" s="3" t="s">
        <v>22</v>
      </c>
      <c r="C182" s="3" t="s">
        <v>112</v>
      </c>
      <c r="D182" s="3" t="s">
        <v>113</v>
      </c>
      <c r="E182" s="10"/>
      <c r="F182" s="10">
        <v>1500</v>
      </c>
    </row>
    <row r="183" spans="1:6" ht="26.1" customHeight="1">
      <c r="A183" s="9">
        <v>42536</v>
      </c>
      <c r="B183" s="3" t="s">
        <v>22</v>
      </c>
      <c r="C183" s="3" t="s">
        <v>26</v>
      </c>
      <c r="D183" s="3" t="s">
        <v>114</v>
      </c>
      <c r="E183" s="10"/>
      <c r="F183" s="10">
        <v>2000</v>
      </c>
    </row>
    <row r="184" spans="1:6" ht="26.1" hidden="1" customHeight="1">
      <c r="A184" s="9">
        <v>42537</v>
      </c>
      <c r="B184" s="3" t="s">
        <v>22</v>
      </c>
      <c r="C184" s="3" t="s">
        <v>23</v>
      </c>
      <c r="D184" s="3" t="s">
        <v>24</v>
      </c>
      <c r="E184" s="10">
        <v>100</v>
      </c>
      <c r="F184" s="10"/>
    </row>
    <row r="185" spans="1:6" ht="26.1" hidden="1" customHeight="1">
      <c r="A185" s="9">
        <v>42538</v>
      </c>
      <c r="B185" s="3" t="s">
        <v>22</v>
      </c>
      <c r="C185" s="3" t="s">
        <v>23</v>
      </c>
      <c r="D185" s="3" t="s">
        <v>24</v>
      </c>
      <c r="E185" s="10">
        <v>200</v>
      </c>
      <c r="F185" s="10"/>
    </row>
    <row r="186" spans="1:6" ht="26.1" hidden="1" customHeight="1">
      <c r="A186" s="9">
        <v>42541</v>
      </c>
      <c r="B186" s="3" t="s">
        <v>22</v>
      </c>
      <c r="C186" s="3" t="s">
        <v>23</v>
      </c>
      <c r="D186" s="3" t="s">
        <v>24</v>
      </c>
      <c r="E186" s="10">
        <v>50</v>
      </c>
      <c r="F186" s="10"/>
    </row>
    <row r="187" spans="1:6" ht="26.1" hidden="1" customHeight="1">
      <c r="A187" s="9">
        <v>42541</v>
      </c>
      <c r="B187" s="3" t="s">
        <v>22</v>
      </c>
      <c r="C187" s="3" t="s">
        <v>23</v>
      </c>
      <c r="D187" s="3" t="s">
        <v>24</v>
      </c>
      <c r="E187" s="10">
        <v>100</v>
      </c>
      <c r="F187" s="10"/>
    </row>
    <row r="188" spans="1:6" ht="26.1" hidden="1" customHeight="1">
      <c r="A188" s="9">
        <v>42541</v>
      </c>
      <c r="B188" s="3" t="s">
        <v>22</v>
      </c>
      <c r="C188" s="3" t="s">
        <v>23</v>
      </c>
      <c r="D188" s="3" t="s">
        <v>24</v>
      </c>
      <c r="E188" s="10">
        <v>500</v>
      </c>
      <c r="F188" s="10"/>
    </row>
    <row r="189" spans="1:6" ht="26.1" hidden="1" customHeight="1">
      <c r="A189" s="9">
        <v>42542</v>
      </c>
      <c r="B189" s="3" t="s">
        <v>22</v>
      </c>
      <c r="C189" s="3" t="s">
        <v>23</v>
      </c>
      <c r="D189" s="3" t="s">
        <v>24</v>
      </c>
      <c r="E189" s="10">
        <v>50</v>
      </c>
      <c r="F189" s="10"/>
    </row>
    <row r="190" spans="1:6" ht="26.1" hidden="1" customHeight="1">
      <c r="A190" s="9">
        <v>42544</v>
      </c>
      <c r="B190" s="3" t="s">
        <v>22</v>
      </c>
      <c r="C190" s="3" t="s">
        <v>23</v>
      </c>
      <c r="D190" s="3" t="s">
        <v>24</v>
      </c>
      <c r="E190" s="10">
        <v>300</v>
      </c>
      <c r="F190" s="10"/>
    </row>
    <row r="191" spans="1:6" ht="26.1" hidden="1" customHeight="1">
      <c r="A191" s="9">
        <v>42545</v>
      </c>
      <c r="B191" s="3" t="s">
        <v>22</v>
      </c>
      <c r="C191" s="3" t="s">
        <v>23</v>
      </c>
      <c r="D191" s="3" t="s">
        <v>24</v>
      </c>
      <c r="E191" s="10">
        <v>100</v>
      </c>
      <c r="F191" s="10"/>
    </row>
    <row r="192" spans="1:6" ht="26.1" customHeight="1">
      <c r="A192" s="9">
        <v>42548</v>
      </c>
      <c r="B192" s="3" t="s">
        <v>22</v>
      </c>
      <c r="C192" s="3" t="s">
        <v>26</v>
      </c>
      <c r="D192" s="3" t="s">
        <v>115</v>
      </c>
      <c r="E192" s="10"/>
      <c r="F192" s="10">
        <v>500</v>
      </c>
    </row>
    <row r="193" spans="1:6" ht="26.1" hidden="1" customHeight="1">
      <c r="A193" s="9">
        <v>42549</v>
      </c>
      <c r="B193" s="3" t="s">
        <v>22</v>
      </c>
      <c r="C193" s="3" t="s">
        <v>23</v>
      </c>
      <c r="D193" s="3" t="s">
        <v>24</v>
      </c>
      <c r="E193" s="10">
        <v>50</v>
      </c>
      <c r="F193" s="10"/>
    </row>
    <row r="194" spans="1:6" ht="26.1" customHeight="1">
      <c r="A194" s="9">
        <v>42551</v>
      </c>
      <c r="B194" s="3" t="s">
        <v>22</v>
      </c>
      <c r="C194" s="3" t="s">
        <v>26</v>
      </c>
      <c r="D194" s="3" t="s">
        <v>116</v>
      </c>
      <c r="E194" s="10"/>
      <c r="F194" s="10">
        <v>5980</v>
      </c>
    </row>
    <row r="195" spans="1:6" ht="26.1" customHeight="1">
      <c r="A195" s="9">
        <v>42551</v>
      </c>
      <c r="B195" s="3" t="s">
        <v>22</v>
      </c>
      <c r="C195" s="3" t="s">
        <v>51</v>
      </c>
      <c r="D195" s="3" t="s">
        <v>117</v>
      </c>
      <c r="E195" s="10"/>
      <c r="F195" s="10">
        <v>1500</v>
      </c>
    </row>
    <row r="196" spans="1:6" ht="26.1" hidden="1" customHeight="1">
      <c r="A196" s="9">
        <v>42551</v>
      </c>
      <c r="B196" s="3" t="s">
        <v>22</v>
      </c>
      <c r="C196" s="3" t="s">
        <v>25</v>
      </c>
      <c r="D196" s="3" t="s">
        <v>118</v>
      </c>
      <c r="E196" s="10">
        <v>0.02</v>
      </c>
      <c r="F196" s="10"/>
    </row>
    <row r="197" spans="1:6" ht="26.1" hidden="1" customHeight="1">
      <c r="A197" s="9">
        <v>42551</v>
      </c>
      <c r="B197" s="3" t="s">
        <v>22</v>
      </c>
      <c r="C197" s="3" t="s">
        <v>23</v>
      </c>
      <c r="D197" s="3" t="s">
        <v>57</v>
      </c>
      <c r="E197" s="10">
        <v>399</v>
      </c>
      <c r="F197" s="10"/>
    </row>
    <row r="198" spans="1:6" ht="26.1" hidden="1" customHeight="1">
      <c r="A198" s="9">
        <v>42552</v>
      </c>
      <c r="B198" s="3" t="s">
        <v>22</v>
      </c>
      <c r="C198" s="3" t="s">
        <v>23</v>
      </c>
      <c r="D198" s="3" t="s">
        <v>24</v>
      </c>
      <c r="E198" s="10">
        <v>1000</v>
      </c>
      <c r="F198" s="10"/>
    </row>
    <row r="199" spans="1:6" ht="26.1" hidden="1" customHeight="1">
      <c r="A199" s="9">
        <v>42569</v>
      </c>
      <c r="B199" s="3" t="s">
        <v>22</v>
      </c>
      <c r="C199" s="3" t="s">
        <v>23</v>
      </c>
      <c r="D199" s="3" t="s">
        <v>24</v>
      </c>
      <c r="E199" s="10">
        <v>100</v>
      </c>
      <c r="F199" s="10"/>
    </row>
    <row r="200" spans="1:6" ht="26.1" hidden="1" customHeight="1">
      <c r="A200" s="9">
        <v>42569</v>
      </c>
      <c r="B200" s="3" t="s">
        <v>22</v>
      </c>
      <c r="C200" s="3" t="s">
        <v>23</v>
      </c>
      <c r="D200" s="3" t="s">
        <v>24</v>
      </c>
      <c r="E200" s="10">
        <v>1000</v>
      </c>
      <c r="F200" s="10"/>
    </row>
    <row r="201" spans="1:6" ht="26.1" hidden="1" customHeight="1">
      <c r="A201" s="9">
        <v>42570</v>
      </c>
      <c r="B201" s="3" t="s">
        <v>22</v>
      </c>
      <c r="C201" s="3" t="s">
        <v>23</v>
      </c>
      <c r="D201" s="3" t="s">
        <v>24</v>
      </c>
      <c r="E201" s="10">
        <v>200</v>
      </c>
      <c r="F201" s="10"/>
    </row>
    <row r="202" spans="1:6" ht="26.1" hidden="1" customHeight="1">
      <c r="A202" s="9">
        <v>42570</v>
      </c>
      <c r="B202" s="3" t="s">
        <v>22</v>
      </c>
      <c r="C202" s="3" t="s">
        <v>23</v>
      </c>
      <c r="D202" s="3" t="s">
        <v>24</v>
      </c>
      <c r="E202" s="10">
        <v>1000</v>
      </c>
      <c r="F202" s="10"/>
    </row>
    <row r="203" spans="1:6" ht="26.1" hidden="1" customHeight="1">
      <c r="A203" s="9">
        <v>42571</v>
      </c>
      <c r="B203" s="3" t="s">
        <v>22</v>
      </c>
      <c r="C203" s="3" t="s">
        <v>23</v>
      </c>
      <c r="D203" s="3" t="s">
        <v>24</v>
      </c>
      <c r="E203" s="10">
        <v>50</v>
      </c>
      <c r="F203" s="10"/>
    </row>
    <row r="204" spans="1:6" ht="26.1" hidden="1" customHeight="1">
      <c r="A204" s="9">
        <v>42571</v>
      </c>
      <c r="B204" s="3" t="s">
        <v>22</v>
      </c>
      <c r="C204" s="3" t="s">
        <v>23</v>
      </c>
      <c r="D204" s="3" t="s">
        <v>24</v>
      </c>
      <c r="E204" s="10">
        <v>100</v>
      </c>
      <c r="F204" s="10"/>
    </row>
    <row r="205" spans="1:6" ht="26.1" hidden="1" customHeight="1">
      <c r="A205" s="9">
        <v>42572</v>
      </c>
      <c r="B205" s="3" t="s">
        <v>22</v>
      </c>
      <c r="C205" s="3" t="s">
        <v>23</v>
      </c>
      <c r="D205" s="3" t="s">
        <v>24</v>
      </c>
      <c r="E205" s="10">
        <v>50</v>
      </c>
      <c r="F205" s="10"/>
    </row>
    <row r="206" spans="1:6" ht="26.1" hidden="1" customHeight="1">
      <c r="A206" s="9">
        <v>42573</v>
      </c>
      <c r="B206" s="3" t="s">
        <v>22</v>
      </c>
      <c r="C206" s="3" t="s">
        <v>23</v>
      </c>
      <c r="D206" s="3" t="s">
        <v>24</v>
      </c>
      <c r="E206" s="10">
        <v>100</v>
      </c>
      <c r="F206" s="10"/>
    </row>
    <row r="207" spans="1:6" ht="26.1" hidden="1" customHeight="1">
      <c r="A207" s="9">
        <v>42577</v>
      </c>
      <c r="B207" s="3" t="s">
        <v>22</v>
      </c>
      <c r="C207" s="3" t="s">
        <v>23</v>
      </c>
      <c r="D207" s="3" t="s">
        <v>24</v>
      </c>
      <c r="E207" s="10">
        <v>50</v>
      </c>
      <c r="F207" s="10"/>
    </row>
    <row r="208" spans="1:6" ht="26.1" hidden="1" customHeight="1">
      <c r="A208" s="9">
        <v>42578</v>
      </c>
      <c r="B208" s="3" t="s">
        <v>22</v>
      </c>
      <c r="C208" s="3" t="s">
        <v>23</v>
      </c>
      <c r="D208" s="3" t="s">
        <v>24</v>
      </c>
      <c r="E208" s="10">
        <v>50</v>
      </c>
      <c r="F208" s="10"/>
    </row>
    <row r="209" spans="1:7" ht="26.1" hidden="1" customHeight="1" thickBot="1">
      <c r="A209" s="9">
        <v>42578</v>
      </c>
      <c r="B209" s="3" t="s">
        <v>22</v>
      </c>
      <c r="C209" s="3" t="s">
        <v>23</v>
      </c>
      <c r="D209" s="3" t="s">
        <v>57</v>
      </c>
      <c r="E209" s="10">
        <v>313.5</v>
      </c>
      <c r="F209" s="10"/>
    </row>
    <row r="210" spans="1:7" ht="26.1" hidden="1" customHeight="1" thickTop="1" thickBot="1">
      <c r="A210" s="12"/>
      <c r="B210" s="16"/>
      <c r="C210" s="18"/>
      <c r="D210" s="17"/>
      <c r="E210" s="11">
        <f>SUM(E6:E209)</f>
        <v>79040.540000000008</v>
      </c>
      <c r="F210" s="11">
        <f>SUM(F6:F209)</f>
        <v>78593</v>
      </c>
      <c r="G210" s="1">
        <f>G3+E210-F210</f>
        <v>11720.380000000005</v>
      </c>
    </row>
    <row r="211" spans="1:7" ht="26.1" customHeight="1">
      <c r="D211"/>
    </row>
    <row r="212" spans="1:7" ht="26.1" customHeight="1">
      <c r="D212"/>
    </row>
    <row r="213" spans="1:7" ht="26.1" customHeight="1">
      <c r="D213"/>
    </row>
    <row r="214" spans="1:7" ht="26.1" customHeight="1">
      <c r="D214"/>
    </row>
    <row r="215" spans="1:7" ht="26.1" customHeight="1">
      <c r="D215"/>
    </row>
    <row r="216" spans="1:7" ht="26.1" customHeight="1">
      <c r="D216"/>
    </row>
    <row r="217" spans="1:7" ht="26.1" customHeight="1">
      <c r="D217"/>
    </row>
    <row r="218" spans="1:7" ht="26.1" customHeight="1">
      <c r="D218"/>
    </row>
    <row r="219" spans="1:7" ht="12">
      <c r="D219"/>
    </row>
    <row r="220" spans="1:7" ht="12">
      <c r="D220"/>
    </row>
    <row r="221" spans="1:7" ht="12">
      <c r="D221"/>
    </row>
    <row r="222" spans="1:7" ht="12">
      <c r="D222"/>
    </row>
    <row r="223" spans="1:7" ht="12">
      <c r="D223"/>
    </row>
    <row r="224" spans="1:7" ht="12">
      <c r="D224"/>
    </row>
    <row r="225" spans="4:4" ht="12">
      <c r="D225"/>
    </row>
    <row r="226" spans="4:4" ht="12">
      <c r="D226"/>
    </row>
    <row r="227" spans="4:4" ht="12">
      <c r="D227"/>
    </row>
    <row r="228" spans="4:4" ht="12">
      <c r="D228"/>
    </row>
    <row r="229" spans="4:4" ht="12">
      <c r="D229"/>
    </row>
    <row r="230" spans="4:4" ht="12">
      <c r="D230"/>
    </row>
    <row r="231" spans="4:4" ht="12">
      <c r="D231"/>
    </row>
    <row r="232" spans="4:4" ht="12">
      <c r="D232"/>
    </row>
  </sheetData>
  <autoFilter ref="A5:G210">
    <filterColumn colId="2">
      <filters>
        <filter val="314100_Bv"/>
        <filter val="321100_Bv"/>
        <filter val="325400_Bv"/>
        <filter val="325450_Bv"/>
        <filter val="325600_Bv"/>
        <filter val="325900_Bv"/>
        <filter val="325950_Bv"/>
        <filter val="325960_Bv"/>
      </filters>
    </filterColumn>
  </autoFilter>
  <mergeCells count="3">
    <mergeCell ref="A1:G1"/>
    <mergeCell ref="A2:G2"/>
    <mergeCell ref="A3:F3"/>
  </mergeCells>
  <pageMargins left="0.70866141732283472" right="0.70866141732283472" top="0.78740157480314965" bottom="0.78740157480314965" header="0.31496062992125984" footer="0.31496062992125984"/>
  <pageSetup paperSize="9" scale="6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58"/>
  <sheetViews>
    <sheetView topLeftCell="B37" workbookViewId="0">
      <selection activeCell="D77" sqref="D77"/>
    </sheetView>
  </sheetViews>
  <sheetFormatPr defaultRowHeight="12" customHeight="1"/>
  <cols>
    <col min="1" max="1" width="8.7109375" style="109" hidden="1" customWidth="1"/>
    <col min="2" max="2" width="1.7109375" style="109" customWidth="1"/>
    <col min="3" max="3" width="8.140625" style="109" customWidth="1"/>
    <col min="4" max="4" width="11.42578125" style="109" customWidth="1"/>
    <col min="5" max="5" width="21.85546875" style="109" customWidth="1"/>
    <col min="6" max="6" width="11.28515625" style="109" customWidth="1"/>
    <col min="7" max="7" width="16.140625" style="109" customWidth="1"/>
    <col min="8" max="8" width="7.5703125" style="109" customWidth="1"/>
    <col min="9" max="9" width="4.5703125" style="109" customWidth="1"/>
    <col min="10" max="10" width="5.5703125" style="109" customWidth="1"/>
    <col min="11" max="11" width="1.85546875" style="109" customWidth="1"/>
    <col min="12" max="12" width="2.28515625" style="109" customWidth="1"/>
    <col min="13" max="13" width="8.85546875" style="109" customWidth="1"/>
    <col min="14" max="14" width="3.85546875" style="109" customWidth="1"/>
    <col min="15" max="15" width="6.85546875" style="109" customWidth="1"/>
    <col min="16" max="16" width="5.140625" style="109" customWidth="1"/>
    <col min="17" max="17" width="7.28515625" style="109" customWidth="1"/>
    <col min="18" max="18" width="4.140625" style="109" customWidth="1"/>
    <col min="19" max="19" width="3.28515625" style="109" customWidth="1"/>
    <col min="20" max="20" width="11.7109375" style="109" customWidth="1"/>
    <col min="21" max="21" width="1.42578125" style="109" customWidth="1"/>
    <col min="22" max="1024" width="8.7109375" style="109" customWidth="1"/>
    <col min="1025" max="16384" width="9.140625" style="109"/>
  </cols>
  <sheetData>
    <row r="1" spans="1:22" ht="19.7" customHeight="1">
      <c r="B1" s="132" t="s">
        <v>0</v>
      </c>
      <c r="Q1" s="131" t="s">
        <v>1</v>
      </c>
      <c r="R1" s="131"/>
      <c r="S1" s="131"/>
      <c r="T1" s="131"/>
      <c r="U1" s="131"/>
    </row>
    <row r="2" spans="1:22" ht="12" customHeight="1">
      <c r="B2" s="112" t="s">
        <v>58</v>
      </c>
      <c r="C2" s="111"/>
      <c r="D2" s="111"/>
      <c r="E2" s="111"/>
      <c r="F2" s="111"/>
      <c r="G2" s="111"/>
      <c r="H2" s="111" t="s">
        <v>2</v>
      </c>
      <c r="I2" s="111"/>
      <c r="J2" s="111"/>
      <c r="K2" s="111"/>
      <c r="L2" s="111" t="s">
        <v>221</v>
      </c>
      <c r="M2" s="111"/>
      <c r="N2" s="111" t="s">
        <v>220</v>
      </c>
      <c r="O2" s="111"/>
      <c r="P2" s="111"/>
      <c r="Q2" s="130" t="s">
        <v>219</v>
      </c>
      <c r="R2" s="130"/>
      <c r="S2" s="130"/>
      <c r="T2" s="130"/>
      <c r="U2" s="130"/>
    </row>
    <row r="3" spans="1:22" ht="12" customHeight="1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</row>
    <row r="4" spans="1:22" ht="12" customHeight="1">
      <c r="B4" s="112" t="s">
        <v>3</v>
      </c>
      <c r="C4" s="111"/>
      <c r="D4" s="112" t="s">
        <v>4</v>
      </c>
      <c r="E4" s="112" t="s">
        <v>5</v>
      </c>
      <c r="F4" s="112" t="s">
        <v>6</v>
      </c>
      <c r="G4" s="112" t="s">
        <v>7</v>
      </c>
      <c r="H4" s="111"/>
      <c r="I4" s="111"/>
      <c r="J4" s="129" t="s">
        <v>8</v>
      </c>
      <c r="K4" s="129"/>
      <c r="L4" s="129"/>
      <c r="M4" s="127" t="s">
        <v>9</v>
      </c>
      <c r="N4" s="127"/>
      <c r="O4" s="128" t="s">
        <v>218</v>
      </c>
      <c r="P4" s="127" t="s">
        <v>217</v>
      </c>
      <c r="Q4" s="127"/>
      <c r="R4" s="127"/>
      <c r="S4" s="127" t="s">
        <v>10</v>
      </c>
      <c r="T4" s="127"/>
      <c r="U4" s="127"/>
    </row>
    <row r="5" spans="1:22" ht="12" customHeight="1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</row>
    <row r="6" spans="1:22" ht="12" customHeight="1">
      <c r="A6" s="122"/>
      <c r="B6" s="122"/>
      <c r="C6" s="126" t="s">
        <v>216</v>
      </c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</row>
    <row r="7" spans="1:22" ht="12" customHeight="1"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</row>
    <row r="8" spans="1:22" ht="12" customHeight="1">
      <c r="B8" s="111"/>
      <c r="C8" s="111"/>
      <c r="D8" s="125" t="s">
        <v>11</v>
      </c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</row>
    <row r="9" spans="1:22" ht="12" customHeight="1">
      <c r="B9" s="110" t="s">
        <v>215</v>
      </c>
      <c r="C9" s="110"/>
      <c r="D9" s="110" t="s">
        <v>214</v>
      </c>
      <c r="E9" s="110" t="s">
        <v>182</v>
      </c>
      <c r="F9" s="110"/>
      <c r="G9" s="110" t="s">
        <v>181</v>
      </c>
      <c r="H9" s="110"/>
      <c r="I9" s="110"/>
      <c r="J9" s="124">
        <v>1</v>
      </c>
      <c r="K9" s="110"/>
      <c r="L9" s="110"/>
      <c r="M9" s="123">
        <v>1300</v>
      </c>
      <c r="N9" s="123"/>
      <c r="O9" s="110"/>
      <c r="P9" s="110"/>
      <c r="Q9" s="110"/>
      <c r="R9" s="110"/>
      <c r="S9" s="123">
        <v>1300</v>
      </c>
      <c r="T9" s="123"/>
      <c r="U9" s="123"/>
    </row>
    <row r="10" spans="1:22" ht="12" customHeight="1">
      <c r="B10" s="122" t="s">
        <v>213</v>
      </c>
      <c r="D10" s="122" t="s">
        <v>212</v>
      </c>
      <c r="E10" s="122" t="s">
        <v>178</v>
      </c>
      <c r="G10" s="122" t="s">
        <v>211</v>
      </c>
      <c r="J10" s="121">
        <v>1</v>
      </c>
      <c r="M10" s="120">
        <v>3000</v>
      </c>
      <c r="N10" s="120"/>
      <c r="S10" s="120">
        <v>3000</v>
      </c>
      <c r="T10" s="120"/>
      <c r="U10" s="120"/>
    </row>
    <row r="11" spans="1:22" ht="12" customHeight="1">
      <c r="B11" s="122" t="s">
        <v>148</v>
      </c>
      <c r="D11" s="122" t="s">
        <v>210</v>
      </c>
      <c r="E11" s="122" t="s">
        <v>178</v>
      </c>
      <c r="G11" s="122" t="s">
        <v>209</v>
      </c>
      <c r="J11" s="121">
        <v>1</v>
      </c>
      <c r="M11" s="120">
        <v>2000</v>
      </c>
      <c r="N11" s="120"/>
      <c r="S11" s="120">
        <v>2000</v>
      </c>
      <c r="T11" s="120"/>
      <c r="U11" s="120"/>
    </row>
    <row r="12" spans="1:22" ht="12" customHeight="1">
      <c r="B12" s="122" t="s">
        <v>143</v>
      </c>
      <c r="D12" s="122" t="s">
        <v>208</v>
      </c>
      <c r="E12" s="122" t="s">
        <v>174</v>
      </c>
      <c r="G12" s="122" t="s">
        <v>173</v>
      </c>
      <c r="J12" s="121">
        <v>1</v>
      </c>
      <c r="M12" s="120">
        <v>4360</v>
      </c>
      <c r="N12" s="120"/>
      <c r="S12" s="120">
        <v>4360</v>
      </c>
      <c r="T12" s="120"/>
      <c r="U12" s="120"/>
    </row>
    <row r="13" spans="1:22" ht="12" customHeight="1">
      <c r="B13" s="122" t="s">
        <v>207</v>
      </c>
      <c r="D13" s="122" t="s">
        <v>206</v>
      </c>
      <c r="E13" s="122" t="s">
        <v>63</v>
      </c>
      <c r="G13" s="122" t="s">
        <v>64</v>
      </c>
      <c r="J13" s="121">
        <v>1</v>
      </c>
      <c r="M13" s="120">
        <v>2200</v>
      </c>
      <c r="N13" s="120"/>
      <c r="S13" s="120">
        <v>2200</v>
      </c>
      <c r="T13" s="120"/>
      <c r="U13" s="120"/>
    </row>
    <row r="14" spans="1:22" ht="12" customHeight="1">
      <c r="B14" s="122" t="s">
        <v>205</v>
      </c>
      <c r="D14" s="122" t="s">
        <v>204</v>
      </c>
      <c r="E14" s="122" t="s">
        <v>203</v>
      </c>
      <c r="G14" s="122" t="s">
        <v>202</v>
      </c>
      <c r="J14" s="121">
        <v>1</v>
      </c>
      <c r="M14" s="120">
        <v>2952</v>
      </c>
      <c r="N14" s="120"/>
      <c r="S14" s="120">
        <v>2952</v>
      </c>
      <c r="T14" s="120"/>
      <c r="U14" s="120"/>
    </row>
    <row r="15" spans="1:22" ht="12" customHeight="1">
      <c r="B15" s="122" t="s">
        <v>201</v>
      </c>
      <c r="D15" s="122" t="s">
        <v>200</v>
      </c>
      <c r="E15" s="122" t="s">
        <v>199</v>
      </c>
      <c r="G15" s="122" t="s">
        <v>198</v>
      </c>
      <c r="J15" s="121">
        <v>1</v>
      </c>
      <c r="M15" s="120">
        <v>4000</v>
      </c>
      <c r="N15" s="120"/>
      <c r="S15" s="120">
        <v>4000</v>
      </c>
      <c r="T15" s="120"/>
      <c r="U15" s="120"/>
    </row>
    <row r="16" spans="1:22" ht="12" customHeight="1">
      <c r="B16" s="122" t="s">
        <v>197</v>
      </c>
      <c r="D16" s="122" t="s">
        <v>196</v>
      </c>
      <c r="E16" s="122" t="s">
        <v>195</v>
      </c>
      <c r="G16" s="122" t="s">
        <v>194</v>
      </c>
      <c r="J16" s="121">
        <v>1</v>
      </c>
      <c r="M16" s="120">
        <v>3000</v>
      </c>
      <c r="N16" s="120"/>
      <c r="S16" s="120">
        <v>3000</v>
      </c>
      <c r="T16" s="120"/>
      <c r="U16" s="120"/>
    </row>
    <row r="17" spans="2:21" ht="12" customHeight="1">
      <c r="B17" s="122" t="s">
        <v>193</v>
      </c>
      <c r="D17" s="122" t="s">
        <v>192</v>
      </c>
      <c r="E17" s="122" t="s">
        <v>182</v>
      </c>
      <c r="G17" s="122" t="s">
        <v>181</v>
      </c>
      <c r="J17" s="121">
        <v>1</v>
      </c>
      <c r="M17" s="120">
        <v>1800</v>
      </c>
      <c r="N17" s="120"/>
      <c r="S17" s="120">
        <v>1800</v>
      </c>
      <c r="T17" s="120"/>
      <c r="U17" s="120"/>
    </row>
    <row r="18" spans="2:21" ht="12" customHeight="1">
      <c r="B18" s="122" t="s">
        <v>191</v>
      </c>
      <c r="D18" s="122" t="s">
        <v>190</v>
      </c>
      <c r="E18" s="122" t="s">
        <v>62</v>
      </c>
      <c r="G18" s="122" t="s">
        <v>189</v>
      </c>
      <c r="J18" s="121">
        <v>1</v>
      </c>
      <c r="M18" s="120">
        <v>2000</v>
      </c>
      <c r="N18" s="120"/>
      <c r="S18" s="120">
        <v>2000</v>
      </c>
      <c r="T18" s="120"/>
      <c r="U18" s="120"/>
    </row>
    <row r="19" spans="2:21" ht="12" customHeight="1">
      <c r="B19" s="122" t="s">
        <v>188</v>
      </c>
      <c r="D19" s="122" t="s">
        <v>187</v>
      </c>
      <c r="E19" s="122" t="s">
        <v>174</v>
      </c>
      <c r="G19" s="122" t="s">
        <v>173</v>
      </c>
      <c r="J19" s="121">
        <v>1</v>
      </c>
      <c r="M19" s="120">
        <v>156</v>
      </c>
      <c r="N19" s="120"/>
      <c r="S19" s="120">
        <v>156</v>
      </c>
      <c r="T19" s="120"/>
      <c r="U19" s="120"/>
    </row>
    <row r="20" spans="2:21" ht="12" customHeight="1">
      <c r="B20" s="122" t="s">
        <v>186</v>
      </c>
      <c r="D20" s="122" t="s">
        <v>185</v>
      </c>
      <c r="E20" s="122" t="s">
        <v>174</v>
      </c>
      <c r="G20" s="122" t="s">
        <v>173</v>
      </c>
      <c r="J20" s="121">
        <v>1</v>
      </c>
      <c r="M20" s="120">
        <v>6218</v>
      </c>
      <c r="N20" s="120"/>
      <c r="S20" s="120">
        <v>6218</v>
      </c>
      <c r="T20" s="120"/>
      <c r="U20" s="120"/>
    </row>
    <row r="21" spans="2:21" ht="12" customHeight="1">
      <c r="B21" s="122" t="s">
        <v>184</v>
      </c>
      <c r="D21" s="122" t="s">
        <v>183</v>
      </c>
      <c r="E21" s="122" t="s">
        <v>182</v>
      </c>
      <c r="G21" s="122" t="s">
        <v>181</v>
      </c>
      <c r="J21" s="121">
        <v>1</v>
      </c>
      <c r="M21" s="120">
        <v>500</v>
      </c>
      <c r="N21" s="120"/>
      <c r="S21" s="120">
        <v>500</v>
      </c>
      <c r="T21" s="120"/>
      <c r="U21" s="120"/>
    </row>
    <row r="22" spans="2:21" ht="12" customHeight="1">
      <c r="B22" s="122" t="s">
        <v>180</v>
      </c>
      <c r="D22" s="122" t="s">
        <v>179</v>
      </c>
      <c r="E22" s="122" t="s">
        <v>178</v>
      </c>
      <c r="G22" s="122" t="s">
        <v>177</v>
      </c>
      <c r="J22" s="121">
        <v>1</v>
      </c>
      <c r="M22" s="120">
        <v>2000</v>
      </c>
      <c r="N22" s="120"/>
      <c r="S22" s="120">
        <v>2000</v>
      </c>
      <c r="T22" s="120"/>
      <c r="U22" s="120"/>
    </row>
    <row r="23" spans="2:21" ht="12" customHeight="1">
      <c r="B23" s="122" t="s">
        <v>176</v>
      </c>
      <c r="D23" s="122" t="s">
        <v>175</v>
      </c>
      <c r="E23" s="122" t="s">
        <v>174</v>
      </c>
      <c r="G23" s="122" t="s">
        <v>173</v>
      </c>
      <c r="J23" s="121">
        <v>1</v>
      </c>
      <c r="M23" s="120">
        <v>5980</v>
      </c>
      <c r="N23" s="120"/>
      <c r="S23" s="120">
        <v>5980</v>
      </c>
      <c r="T23" s="120"/>
      <c r="U23" s="120"/>
    </row>
    <row r="24" spans="2:21" ht="12" customHeight="1">
      <c r="B24" s="111" t="s">
        <v>172</v>
      </c>
      <c r="C24" s="111"/>
      <c r="D24" s="111" t="s">
        <v>171</v>
      </c>
      <c r="E24" s="111" t="s">
        <v>170</v>
      </c>
      <c r="F24" s="111"/>
      <c r="G24" s="111" t="s">
        <v>169</v>
      </c>
      <c r="H24" s="111"/>
      <c r="I24" s="111"/>
      <c r="J24" s="119">
        <v>1</v>
      </c>
      <c r="K24" s="111"/>
      <c r="L24" s="111"/>
      <c r="M24" s="118">
        <v>927</v>
      </c>
      <c r="N24" s="118"/>
      <c r="O24" s="111"/>
      <c r="P24" s="111"/>
      <c r="Q24" s="111"/>
      <c r="R24" s="111"/>
      <c r="S24" s="118">
        <v>927</v>
      </c>
      <c r="T24" s="118"/>
      <c r="U24" s="118"/>
    </row>
    <row r="25" spans="2:21" ht="12" customHeight="1"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7" t="s">
        <v>12</v>
      </c>
      <c r="M25" s="117"/>
      <c r="N25" s="117"/>
      <c r="O25" s="110"/>
      <c r="P25" s="115">
        <v>0</v>
      </c>
      <c r="Q25" s="115"/>
      <c r="R25" s="115"/>
      <c r="S25" s="115">
        <v>42393</v>
      </c>
      <c r="T25" s="115"/>
      <c r="U25" s="115"/>
    </row>
    <row r="27" spans="2:21" ht="12" customHeight="1">
      <c r="B27" s="111"/>
      <c r="C27" s="111"/>
      <c r="D27" s="125" t="s">
        <v>13</v>
      </c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</row>
    <row r="28" spans="2:21" ht="12" customHeight="1">
      <c r="B28" s="110" t="s">
        <v>69</v>
      </c>
      <c r="C28" s="110"/>
      <c r="D28" s="110" t="s">
        <v>166</v>
      </c>
      <c r="E28" s="110" t="s">
        <v>66</v>
      </c>
      <c r="F28" s="110"/>
      <c r="G28" s="110" t="s">
        <v>168</v>
      </c>
      <c r="H28" s="110"/>
      <c r="I28" s="110"/>
      <c r="J28" s="124">
        <v>1</v>
      </c>
      <c r="K28" s="110"/>
      <c r="L28" s="110"/>
      <c r="M28" s="123">
        <v>1500</v>
      </c>
      <c r="N28" s="123"/>
      <c r="O28" s="110"/>
      <c r="P28" s="110"/>
      <c r="Q28" s="110"/>
      <c r="R28" s="110"/>
      <c r="S28" s="123">
        <v>1500</v>
      </c>
      <c r="T28" s="123"/>
      <c r="U28" s="123"/>
    </row>
    <row r="29" spans="2:21" ht="12" customHeight="1">
      <c r="B29" s="122" t="s">
        <v>69</v>
      </c>
      <c r="D29" s="122" t="s">
        <v>166</v>
      </c>
      <c r="E29" s="122" t="s">
        <v>66</v>
      </c>
      <c r="G29" s="122" t="s">
        <v>70</v>
      </c>
      <c r="J29" s="121">
        <v>1</v>
      </c>
      <c r="M29" s="120">
        <v>1500</v>
      </c>
      <c r="N29" s="120"/>
      <c r="S29" s="120">
        <v>1500</v>
      </c>
      <c r="T29" s="120"/>
      <c r="U29" s="120"/>
    </row>
    <row r="30" spans="2:21" ht="12" customHeight="1">
      <c r="B30" s="122" t="s">
        <v>69</v>
      </c>
      <c r="D30" s="122" t="s">
        <v>166</v>
      </c>
      <c r="E30" s="122" t="s">
        <v>66</v>
      </c>
      <c r="G30" s="122" t="s">
        <v>167</v>
      </c>
      <c r="J30" s="121">
        <v>1</v>
      </c>
      <c r="M30" s="120">
        <v>1500</v>
      </c>
      <c r="N30" s="120"/>
      <c r="S30" s="120">
        <v>1500</v>
      </c>
      <c r="T30" s="120"/>
      <c r="U30" s="120"/>
    </row>
    <row r="31" spans="2:21" ht="12" customHeight="1">
      <c r="B31" s="122" t="s">
        <v>69</v>
      </c>
      <c r="D31" s="122" t="s">
        <v>166</v>
      </c>
      <c r="E31" s="122" t="s">
        <v>66</v>
      </c>
      <c r="G31" s="122" t="s">
        <v>165</v>
      </c>
      <c r="J31" s="121">
        <v>1</v>
      </c>
      <c r="M31" s="120">
        <v>1500</v>
      </c>
      <c r="N31" s="120"/>
      <c r="S31" s="120">
        <v>1500</v>
      </c>
      <c r="T31" s="120"/>
      <c r="U31" s="120"/>
    </row>
    <row r="32" spans="2:21" ht="12" customHeight="1">
      <c r="B32" s="122" t="s">
        <v>162</v>
      </c>
      <c r="D32" s="122" t="s">
        <v>161</v>
      </c>
      <c r="E32" s="122" t="s">
        <v>66</v>
      </c>
      <c r="G32" s="122" t="s">
        <v>164</v>
      </c>
      <c r="J32" s="121">
        <v>1</v>
      </c>
      <c r="M32" s="120">
        <v>1500</v>
      </c>
      <c r="N32" s="120"/>
      <c r="S32" s="120">
        <v>1500</v>
      </c>
      <c r="T32" s="120"/>
      <c r="U32" s="120"/>
    </row>
    <row r="33" spans="2:21" ht="12" customHeight="1">
      <c r="B33" s="122" t="s">
        <v>162</v>
      </c>
      <c r="D33" s="122" t="s">
        <v>161</v>
      </c>
      <c r="E33" s="122" t="s">
        <v>66</v>
      </c>
      <c r="G33" s="122" t="s">
        <v>163</v>
      </c>
      <c r="J33" s="121">
        <v>1</v>
      </c>
      <c r="M33" s="120">
        <v>1500</v>
      </c>
      <c r="N33" s="120"/>
      <c r="S33" s="120">
        <v>1500</v>
      </c>
      <c r="T33" s="120"/>
      <c r="U33" s="120"/>
    </row>
    <row r="34" spans="2:21" ht="12" customHeight="1">
      <c r="B34" s="122" t="s">
        <v>162</v>
      </c>
      <c r="D34" s="122" t="s">
        <v>161</v>
      </c>
      <c r="E34" s="122" t="s">
        <v>66</v>
      </c>
      <c r="G34" s="122" t="s">
        <v>160</v>
      </c>
      <c r="J34" s="121">
        <v>1</v>
      </c>
      <c r="M34" s="120">
        <v>1500</v>
      </c>
      <c r="N34" s="120"/>
      <c r="S34" s="120">
        <v>1500</v>
      </c>
      <c r="T34" s="120"/>
      <c r="U34" s="120"/>
    </row>
    <row r="35" spans="2:21" ht="12" customHeight="1">
      <c r="B35" s="122" t="s">
        <v>155</v>
      </c>
      <c r="D35" s="122" t="s">
        <v>159</v>
      </c>
      <c r="E35" s="122" t="s">
        <v>68</v>
      </c>
      <c r="G35" s="122" t="s">
        <v>158</v>
      </c>
      <c r="J35" s="121">
        <v>1</v>
      </c>
      <c r="M35" s="120">
        <v>1500</v>
      </c>
      <c r="N35" s="120"/>
      <c r="S35" s="120">
        <v>1500</v>
      </c>
      <c r="T35" s="120"/>
      <c r="U35" s="120"/>
    </row>
    <row r="36" spans="2:21" ht="12" customHeight="1">
      <c r="B36" s="122" t="s">
        <v>155</v>
      </c>
      <c r="D36" s="122" t="s">
        <v>157</v>
      </c>
      <c r="E36" s="122" t="s">
        <v>67</v>
      </c>
      <c r="G36" s="122" t="s">
        <v>156</v>
      </c>
      <c r="J36" s="121">
        <v>1</v>
      </c>
      <c r="M36" s="120">
        <v>1500</v>
      </c>
      <c r="N36" s="120"/>
      <c r="S36" s="120">
        <v>1500</v>
      </c>
      <c r="T36" s="120"/>
      <c r="U36" s="120"/>
    </row>
    <row r="37" spans="2:21" ht="12" customHeight="1">
      <c r="B37" s="122" t="s">
        <v>155</v>
      </c>
      <c r="D37" s="122" t="s">
        <v>154</v>
      </c>
      <c r="E37" s="122" t="s">
        <v>65</v>
      </c>
      <c r="G37" s="122" t="s">
        <v>153</v>
      </c>
      <c r="J37" s="121">
        <v>1</v>
      </c>
      <c r="M37" s="120">
        <v>1500</v>
      </c>
      <c r="N37" s="120"/>
      <c r="S37" s="120">
        <v>1500</v>
      </c>
      <c r="T37" s="120"/>
      <c r="U37" s="120"/>
    </row>
    <row r="38" spans="2:21" ht="12" customHeight="1">
      <c r="B38" s="122" t="s">
        <v>148</v>
      </c>
      <c r="D38" s="122" t="s">
        <v>151</v>
      </c>
      <c r="E38" s="122" t="s">
        <v>65</v>
      </c>
      <c r="G38" s="122" t="s">
        <v>152</v>
      </c>
      <c r="J38" s="121">
        <v>1</v>
      </c>
      <c r="M38" s="120">
        <v>1500</v>
      </c>
      <c r="N38" s="120"/>
      <c r="S38" s="120">
        <v>1500</v>
      </c>
      <c r="T38" s="120"/>
      <c r="U38" s="120"/>
    </row>
    <row r="39" spans="2:21" ht="12" customHeight="1">
      <c r="B39" s="122" t="s">
        <v>148</v>
      </c>
      <c r="D39" s="122" t="s">
        <v>151</v>
      </c>
      <c r="E39" s="122" t="s">
        <v>65</v>
      </c>
      <c r="G39" s="122" t="s">
        <v>150</v>
      </c>
      <c r="J39" s="121">
        <v>1</v>
      </c>
      <c r="M39" s="120">
        <v>1500</v>
      </c>
      <c r="N39" s="120"/>
      <c r="S39" s="120">
        <v>1500</v>
      </c>
      <c r="T39" s="120"/>
      <c r="U39" s="120"/>
    </row>
    <row r="40" spans="2:21" ht="12" customHeight="1">
      <c r="B40" s="122" t="s">
        <v>148</v>
      </c>
      <c r="D40" s="122" t="s">
        <v>147</v>
      </c>
      <c r="E40" s="122" t="s">
        <v>14</v>
      </c>
      <c r="G40" s="122" t="s">
        <v>149</v>
      </c>
      <c r="J40" s="121">
        <v>1</v>
      </c>
      <c r="M40" s="120">
        <v>1500</v>
      </c>
      <c r="N40" s="120"/>
      <c r="S40" s="120">
        <v>1500</v>
      </c>
      <c r="T40" s="120"/>
      <c r="U40" s="120"/>
    </row>
    <row r="41" spans="2:21" ht="12" customHeight="1">
      <c r="B41" s="122" t="s">
        <v>148</v>
      </c>
      <c r="D41" s="122" t="s">
        <v>147</v>
      </c>
      <c r="E41" s="122" t="s">
        <v>14</v>
      </c>
      <c r="G41" s="122" t="s">
        <v>146</v>
      </c>
      <c r="J41" s="121">
        <v>1</v>
      </c>
      <c r="M41" s="120">
        <v>1700</v>
      </c>
      <c r="N41" s="120"/>
      <c r="S41" s="120">
        <v>1700</v>
      </c>
      <c r="T41" s="120"/>
      <c r="U41" s="120"/>
    </row>
    <row r="42" spans="2:21" ht="12" customHeight="1">
      <c r="B42" s="122" t="s">
        <v>143</v>
      </c>
      <c r="D42" s="122" t="s">
        <v>145</v>
      </c>
      <c r="E42" s="122" t="s">
        <v>67</v>
      </c>
      <c r="G42" s="122" t="s">
        <v>144</v>
      </c>
      <c r="J42" s="121">
        <v>1</v>
      </c>
      <c r="M42" s="120">
        <v>1500</v>
      </c>
      <c r="N42" s="120"/>
      <c r="S42" s="120">
        <v>1500</v>
      </c>
      <c r="T42" s="120"/>
      <c r="U42" s="120"/>
    </row>
    <row r="43" spans="2:21" ht="12" customHeight="1">
      <c r="B43" s="122" t="s">
        <v>143</v>
      </c>
      <c r="D43" s="122" t="s">
        <v>142</v>
      </c>
      <c r="E43" s="122" t="s">
        <v>65</v>
      </c>
      <c r="G43" s="122" t="s">
        <v>141</v>
      </c>
      <c r="J43" s="121">
        <v>1</v>
      </c>
      <c r="M43" s="120">
        <v>1500</v>
      </c>
      <c r="N43" s="120"/>
      <c r="S43" s="120">
        <v>1500</v>
      </c>
      <c r="T43" s="120"/>
      <c r="U43" s="120"/>
    </row>
    <row r="44" spans="2:21" ht="12" customHeight="1">
      <c r="B44" s="122" t="s">
        <v>135</v>
      </c>
      <c r="D44" s="122" t="s">
        <v>140</v>
      </c>
      <c r="E44" s="122" t="s">
        <v>139</v>
      </c>
      <c r="G44" s="122" t="s">
        <v>138</v>
      </c>
      <c r="J44" s="121">
        <v>1</v>
      </c>
      <c r="M44" s="120">
        <v>1500</v>
      </c>
      <c r="N44" s="120"/>
      <c r="S44" s="120">
        <v>1500</v>
      </c>
      <c r="T44" s="120"/>
      <c r="U44" s="120"/>
    </row>
    <row r="45" spans="2:21" ht="12" customHeight="1">
      <c r="B45" s="122" t="s">
        <v>135</v>
      </c>
      <c r="D45" s="122" t="s">
        <v>134</v>
      </c>
      <c r="E45" s="122" t="s">
        <v>65</v>
      </c>
      <c r="G45" s="122" t="s">
        <v>137</v>
      </c>
      <c r="J45" s="121">
        <v>1</v>
      </c>
      <c r="M45" s="120">
        <v>1500</v>
      </c>
      <c r="N45" s="120"/>
      <c r="S45" s="120">
        <v>1500</v>
      </c>
      <c r="T45" s="120"/>
      <c r="U45" s="120"/>
    </row>
    <row r="46" spans="2:21" ht="12" customHeight="1">
      <c r="B46" s="122" t="s">
        <v>135</v>
      </c>
      <c r="D46" s="122" t="s">
        <v>134</v>
      </c>
      <c r="E46" s="122" t="s">
        <v>65</v>
      </c>
      <c r="G46" s="122" t="s">
        <v>136</v>
      </c>
      <c r="J46" s="121">
        <v>1</v>
      </c>
      <c r="M46" s="120">
        <v>1500</v>
      </c>
      <c r="N46" s="120"/>
      <c r="S46" s="120">
        <v>1500</v>
      </c>
      <c r="T46" s="120"/>
      <c r="U46" s="120"/>
    </row>
    <row r="47" spans="2:21" ht="12" customHeight="1">
      <c r="B47" s="122" t="s">
        <v>135</v>
      </c>
      <c r="D47" s="122" t="s">
        <v>134</v>
      </c>
      <c r="E47" s="122" t="s">
        <v>65</v>
      </c>
      <c r="G47" s="122" t="s">
        <v>133</v>
      </c>
      <c r="J47" s="121">
        <v>1</v>
      </c>
      <c r="M47" s="120">
        <v>1500</v>
      </c>
      <c r="N47" s="120"/>
      <c r="S47" s="120">
        <v>1500</v>
      </c>
      <c r="T47" s="120"/>
      <c r="U47" s="120"/>
    </row>
    <row r="48" spans="2:21" ht="12" customHeight="1">
      <c r="B48" s="122" t="s">
        <v>130</v>
      </c>
      <c r="D48" s="122" t="s">
        <v>132</v>
      </c>
      <c r="E48" s="122" t="s">
        <v>67</v>
      </c>
      <c r="G48" s="122" t="s">
        <v>131</v>
      </c>
      <c r="J48" s="121">
        <v>1</v>
      </c>
      <c r="M48" s="120">
        <v>1500</v>
      </c>
      <c r="N48" s="120"/>
      <c r="S48" s="120">
        <v>1500</v>
      </c>
      <c r="T48" s="120"/>
      <c r="U48" s="120"/>
    </row>
    <row r="49" spans="2:21" ht="12" customHeight="1">
      <c r="B49" s="122" t="s">
        <v>130</v>
      </c>
      <c r="D49" s="122" t="s">
        <v>129</v>
      </c>
      <c r="E49" s="122" t="s">
        <v>65</v>
      </c>
      <c r="G49" s="122" t="s">
        <v>128</v>
      </c>
      <c r="J49" s="121">
        <v>1</v>
      </c>
      <c r="M49" s="120">
        <v>1500</v>
      </c>
      <c r="N49" s="120"/>
      <c r="S49" s="120">
        <v>1500</v>
      </c>
      <c r="T49" s="120"/>
      <c r="U49" s="120"/>
    </row>
    <row r="50" spans="2:21" ht="12" customHeight="1">
      <c r="B50" s="111" t="s">
        <v>127</v>
      </c>
      <c r="C50" s="111"/>
      <c r="D50" s="111" t="s">
        <v>126</v>
      </c>
      <c r="E50" s="111" t="s">
        <v>65</v>
      </c>
      <c r="F50" s="111"/>
      <c r="G50" s="111" t="s">
        <v>125</v>
      </c>
      <c r="H50" s="111"/>
      <c r="I50" s="111"/>
      <c r="J50" s="119">
        <v>1</v>
      </c>
      <c r="K50" s="111"/>
      <c r="L50" s="111"/>
      <c r="M50" s="118">
        <v>1500</v>
      </c>
      <c r="N50" s="118"/>
      <c r="O50" s="111"/>
      <c r="P50" s="111"/>
      <c r="Q50" s="111"/>
      <c r="R50" s="111"/>
      <c r="S50" s="118">
        <v>1500</v>
      </c>
      <c r="T50" s="118"/>
      <c r="U50" s="118"/>
    </row>
    <row r="51" spans="2:21" ht="12" customHeight="1"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7" t="s">
        <v>12</v>
      </c>
      <c r="M51" s="117"/>
      <c r="N51" s="117"/>
      <c r="O51" s="110"/>
      <c r="P51" s="115">
        <v>0</v>
      </c>
      <c r="Q51" s="115"/>
      <c r="R51" s="115"/>
      <c r="S51" s="115">
        <v>34700</v>
      </c>
      <c r="T51" s="115"/>
      <c r="U51" s="115"/>
    </row>
    <row r="53" spans="2:21" ht="12" customHeight="1">
      <c r="M53" s="111"/>
      <c r="N53" s="111"/>
      <c r="O53" s="111"/>
      <c r="P53" s="111"/>
      <c r="Q53" s="111"/>
      <c r="R53" s="111"/>
      <c r="S53" s="111"/>
      <c r="T53" s="111"/>
      <c r="U53" s="111"/>
    </row>
    <row r="54" spans="2:21" ht="12" customHeight="1">
      <c r="M54" s="116" t="s">
        <v>71</v>
      </c>
      <c r="N54" s="110"/>
      <c r="O54" s="110"/>
      <c r="P54" s="110"/>
      <c r="Q54" s="110"/>
      <c r="R54" s="110"/>
      <c r="S54" s="115">
        <v>-77093</v>
      </c>
      <c r="T54" s="115"/>
      <c r="U54" s="115"/>
    </row>
    <row r="56" spans="2:21" ht="12" customHeight="1">
      <c r="M56" s="114" t="s">
        <v>72</v>
      </c>
      <c r="S56" s="113">
        <v>0</v>
      </c>
      <c r="T56" s="113"/>
      <c r="U56" s="113"/>
    </row>
    <row r="57" spans="2:21" ht="12" customHeight="1">
      <c r="M57" s="114" t="s">
        <v>15</v>
      </c>
      <c r="S57" s="113">
        <v>77093</v>
      </c>
      <c r="T57" s="113"/>
      <c r="U57" s="113"/>
    </row>
    <row r="58" spans="2:21" ht="12" customHeight="1"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2" t="s">
        <v>73</v>
      </c>
      <c r="N58" s="111"/>
      <c r="O58" s="111"/>
      <c r="P58" s="111"/>
      <c r="Q58" s="111"/>
      <c r="R58" s="111"/>
      <c r="S58" s="111"/>
      <c r="T58" s="111"/>
      <c r="U58" s="111"/>
    </row>
  </sheetData>
  <mergeCells count="93">
    <mergeCell ref="Q1:U1"/>
    <mergeCell ref="Q2:U2"/>
    <mergeCell ref="J4:L4"/>
    <mergeCell ref="M4:N4"/>
    <mergeCell ref="P4:R4"/>
    <mergeCell ref="S4:U4"/>
    <mergeCell ref="M9:N9"/>
    <mergeCell ref="S9:U9"/>
    <mergeCell ref="M10:N10"/>
    <mergeCell ref="S10:U10"/>
    <mergeCell ref="M11:N11"/>
    <mergeCell ref="S11:U11"/>
    <mergeCell ref="M12:N12"/>
    <mergeCell ref="S12:U12"/>
    <mergeCell ref="M13:N13"/>
    <mergeCell ref="S13:U13"/>
    <mergeCell ref="M14:N14"/>
    <mergeCell ref="S14:U14"/>
    <mergeCell ref="M15:N15"/>
    <mergeCell ref="S15:U15"/>
    <mergeCell ref="M16:N16"/>
    <mergeCell ref="S16:U16"/>
    <mergeCell ref="M17:N17"/>
    <mergeCell ref="S17:U17"/>
    <mergeCell ref="M18:N18"/>
    <mergeCell ref="S18:U18"/>
    <mergeCell ref="M19:N19"/>
    <mergeCell ref="S19:U19"/>
    <mergeCell ref="M20:N20"/>
    <mergeCell ref="S20:U20"/>
    <mergeCell ref="M21:N21"/>
    <mergeCell ref="S21:U21"/>
    <mergeCell ref="M22:N22"/>
    <mergeCell ref="S22:U22"/>
    <mergeCell ref="M23:N23"/>
    <mergeCell ref="S23:U23"/>
    <mergeCell ref="M24:N24"/>
    <mergeCell ref="S24:U24"/>
    <mergeCell ref="L25:N25"/>
    <mergeCell ref="P25:R25"/>
    <mergeCell ref="S25:U25"/>
    <mergeCell ref="M28:N28"/>
    <mergeCell ref="S28:U28"/>
    <mergeCell ref="M29:N29"/>
    <mergeCell ref="S29:U29"/>
    <mergeCell ref="M30:N30"/>
    <mergeCell ref="S30:U30"/>
    <mergeCell ref="M31:N31"/>
    <mergeCell ref="S31:U31"/>
    <mergeCell ref="M32:N32"/>
    <mergeCell ref="S32:U32"/>
    <mergeCell ref="M33:N33"/>
    <mergeCell ref="S33:U33"/>
    <mergeCell ref="M34:N34"/>
    <mergeCell ref="S34:U34"/>
    <mergeCell ref="M35:N35"/>
    <mergeCell ref="S35:U35"/>
    <mergeCell ref="M36:N36"/>
    <mergeCell ref="S36:U36"/>
    <mergeCell ref="M37:N37"/>
    <mergeCell ref="S37:U37"/>
    <mergeCell ref="M38:N38"/>
    <mergeCell ref="S38:U38"/>
    <mergeCell ref="M39:N39"/>
    <mergeCell ref="S39:U39"/>
    <mergeCell ref="M40:N40"/>
    <mergeCell ref="S40:U40"/>
    <mergeCell ref="M41:N41"/>
    <mergeCell ref="S41:U41"/>
    <mergeCell ref="M42:N42"/>
    <mergeCell ref="S42:U42"/>
    <mergeCell ref="M43:N43"/>
    <mergeCell ref="S43:U43"/>
    <mergeCell ref="M44:N44"/>
    <mergeCell ref="S44:U44"/>
    <mergeCell ref="M45:N45"/>
    <mergeCell ref="S45:U45"/>
    <mergeCell ref="M46:N46"/>
    <mergeCell ref="S46:U46"/>
    <mergeCell ref="M47:N47"/>
    <mergeCell ref="S47:U47"/>
    <mergeCell ref="M48:N48"/>
    <mergeCell ref="S48:U48"/>
    <mergeCell ref="M49:N49"/>
    <mergeCell ref="S49:U49"/>
    <mergeCell ref="M50:N50"/>
    <mergeCell ref="S50:U50"/>
    <mergeCell ref="L51:N51"/>
    <mergeCell ref="P51:R51"/>
    <mergeCell ref="S51:U51"/>
    <mergeCell ref="S54:U54"/>
    <mergeCell ref="S56:U56"/>
    <mergeCell ref="S57:U57"/>
  </mergeCells>
  <pageMargins left="0" right="0" top="0.29527559055118113" bottom="0.29527559055118113" header="0" footer="0"/>
  <pageSetup paperSize="0" fitToWidth="0" fitToHeight="0" pageOrder="overThenDown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pohyby na účtu</vt:lpstr>
      <vt:lpstr>soupis dokladů</vt:lpstr>
      <vt:lpstr>'pohyby na účtu'!Oblast_tisku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</dc:creator>
  <cp:lastModifiedBy>Alfa</cp:lastModifiedBy>
  <cp:revision>0</cp:revision>
  <cp:lastPrinted>2016-08-30T14:27:41Z</cp:lastPrinted>
  <dcterms:created xsi:type="dcterms:W3CDTF">2014-10-26T21:34:41Z</dcterms:created>
  <dcterms:modified xsi:type="dcterms:W3CDTF">2016-08-30T20:04:15Z</dcterms:modified>
</cp:coreProperties>
</file>